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9120" tabRatio="838" activeTab="0"/>
  </bookViews>
  <sheets>
    <sheet name="一般男子シングルス" sheetId="1" r:id="rId1"/>
    <sheet name="45歳男子シングルス" sheetId="2" r:id="rId2"/>
    <sheet name="女子シングルス" sheetId="3" r:id="rId3"/>
    <sheet name="一般男子ダブルス" sheetId="4" r:id="rId4"/>
    <sheet name="45歳男子ダブルス" sheetId="5" r:id="rId5"/>
    <sheet name="女子ダブルス" sheetId="6" r:id="rId6"/>
  </sheets>
  <externalReferences>
    <externalReference r:id="rId9"/>
  </externalReferences>
  <definedNames>
    <definedName name="gamefile">#REF!</definedName>
    <definedName name="gamepath">#REF!</definedName>
    <definedName name="gamesheet">#REF!</definedName>
    <definedName name="会員番号">#REF!</definedName>
    <definedName name="規定値" localSheetId="2">'[1]menu'!$A$13:$D$28</definedName>
    <definedName name="規定値">#REF!</definedName>
    <definedName name="個人登録日">#REF!</definedName>
    <definedName name="氏名">#REF!</definedName>
    <definedName name="種目">#REF!</definedName>
    <definedName name="所属">#REF!</definedName>
    <definedName name="性別">#REF!</definedName>
    <definedName name="性別確認" localSheetId="2">'[1]menu'!#REF!</definedName>
    <definedName name="性別確認">#REF!</definedName>
    <definedName name="成績">#REF!</definedName>
    <definedName name="大会名">#REF!</definedName>
    <definedName name="大会名選択">#REF!</definedName>
    <definedName name="大会列">#REF!</definedName>
    <definedName name="地区数">#REF!</definedName>
    <definedName name="登録確認日">#REF!</definedName>
    <definedName name="年齢">#REF!</definedName>
  </definedNames>
  <calcPr fullCalcOnLoad="1"/>
</workbook>
</file>

<file path=xl/sharedStrings.xml><?xml version="1.0" encoding="utf-8"?>
<sst xmlns="http://schemas.openxmlformats.org/spreadsheetml/2006/main" count="2819" uniqueCount="1234">
  <si>
    <t>小林　慎弥</t>
  </si>
  <si>
    <t>三隅　雅嗣</t>
  </si>
  <si>
    <t>鈴木　浩平</t>
  </si>
  <si>
    <t>澤田　昭浩</t>
  </si>
  <si>
    <t>俣賀　雄一郎</t>
  </si>
  <si>
    <t>本村　公裕</t>
  </si>
  <si>
    <t>下村　静喜</t>
  </si>
  <si>
    <t>林　　俊郎</t>
  </si>
  <si>
    <t>一般男子</t>
  </si>
  <si>
    <t>氏　名</t>
  </si>
  <si>
    <t>松島　由知</t>
  </si>
  <si>
    <t>村川　　収</t>
  </si>
  <si>
    <t>松田　弘之</t>
  </si>
  <si>
    <t>三輪　展敬</t>
  </si>
  <si>
    <t>山本　崇文</t>
  </si>
  <si>
    <t>木嶋　博和</t>
  </si>
  <si>
    <t>山根　　昇</t>
  </si>
  <si>
    <t>柿原　圭介</t>
  </si>
  <si>
    <t>古藤　宗忠</t>
  </si>
  <si>
    <t>金子　誠司</t>
  </si>
  <si>
    <t>松色　　優</t>
  </si>
  <si>
    <t>徳重　雅之</t>
  </si>
  <si>
    <t>曽田　龍士</t>
  </si>
  <si>
    <t>橋村　啓吾</t>
  </si>
  <si>
    <t>大久保　敬博</t>
  </si>
  <si>
    <t>本間　隆敏</t>
  </si>
  <si>
    <t>福原　隆史</t>
  </si>
  <si>
    <t>原田　祐輔</t>
  </si>
  <si>
    <t>兼定　　弦</t>
  </si>
  <si>
    <t>河野　喬之</t>
  </si>
  <si>
    <t>佐藤　吉晃</t>
  </si>
  <si>
    <t>永田　達也</t>
  </si>
  <si>
    <t>平田　将吾</t>
  </si>
  <si>
    <t>中村　優也</t>
  </si>
  <si>
    <t>三國　健太</t>
  </si>
  <si>
    <t>森本　和之</t>
  </si>
  <si>
    <t>藤田　　能</t>
  </si>
  <si>
    <t>田中　崇二朗</t>
  </si>
  <si>
    <t>末永　卓也</t>
  </si>
  <si>
    <t>石井　孝典</t>
  </si>
  <si>
    <t>久本　祐輔</t>
  </si>
  <si>
    <t>滝口　　剛</t>
  </si>
  <si>
    <t>村上　靖宜</t>
  </si>
  <si>
    <t>木本　周作</t>
  </si>
  <si>
    <t>松塚　和也</t>
  </si>
  <si>
    <t>廣永　拓男</t>
  </si>
  <si>
    <t>山野　成範</t>
  </si>
  <si>
    <t>濁池　　遼</t>
  </si>
  <si>
    <t>樋口　康太郎</t>
  </si>
  <si>
    <t>田中　竜馬</t>
  </si>
  <si>
    <t>林　　将矢</t>
  </si>
  <si>
    <t>木下　雄介</t>
  </si>
  <si>
    <t>坂本　孝文</t>
  </si>
  <si>
    <t>佐伯　誠也</t>
  </si>
  <si>
    <t>廣沢　　遼</t>
  </si>
  <si>
    <t>町田　吉弘</t>
  </si>
  <si>
    <t>若崎　　洋</t>
  </si>
  <si>
    <t>佐々木　大観</t>
  </si>
  <si>
    <t>花村　義大</t>
  </si>
  <si>
    <t>久野　貴文</t>
  </si>
  <si>
    <t>藤本　友寛</t>
  </si>
  <si>
    <t>田増　勇生</t>
  </si>
  <si>
    <t>小川　惇貴</t>
  </si>
  <si>
    <t>川原　悠輔</t>
  </si>
  <si>
    <t>後藤　仁志</t>
  </si>
  <si>
    <t>井田　真広</t>
  </si>
  <si>
    <t>重村　拓哉</t>
  </si>
  <si>
    <t>梅田　龍太郎</t>
  </si>
  <si>
    <t>伊藤　大将</t>
  </si>
  <si>
    <t>吉兼　英祐</t>
  </si>
  <si>
    <t>田邊　一誠</t>
  </si>
  <si>
    <t>古谷　将太</t>
  </si>
  <si>
    <t>立野　雄弥</t>
  </si>
  <si>
    <t>竹迫　　晃</t>
  </si>
  <si>
    <t>斎藤　晃慶</t>
  </si>
  <si>
    <t>池田　和仁</t>
  </si>
  <si>
    <t>福田　　塁</t>
  </si>
  <si>
    <t>安田　佳史</t>
  </si>
  <si>
    <t>藤岡　　真</t>
  </si>
  <si>
    <t>芝口　　翼</t>
  </si>
  <si>
    <t>柳原　佑太</t>
  </si>
  <si>
    <t>金子　裕哉</t>
  </si>
  <si>
    <t>静間　達也</t>
  </si>
  <si>
    <t>飛田　龍士</t>
  </si>
  <si>
    <t>祐恒　太一朗</t>
  </si>
  <si>
    <t>戎本　真吾</t>
  </si>
  <si>
    <t>福倉　　翔</t>
  </si>
  <si>
    <t>種田　誠也</t>
  </si>
  <si>
    <t>吉村　拓朗</t>
  </si>
  <si>
    <t>福永　健介</t>
  </si>
  <si>
    <t>田村　博明</t>
  </si>
  <si>
    <t>隅　　哲平</t>
  </si>
  <si>
    <t>球遊会</t>
  </si>
  <si>
    <t>中原　憲一郎</t>
  </si>
  <si>
    <t>清水　卓治</t>
  </si>
  <si>
    <t>松永　博憲</t>
  </si>
  <si>
    <t>右田　善弘</t>
  </si>
  <si>
    <t>藤末　　誠</t>
  </si>
  <si>
    <t>大方　雅博</t>
  </si>
  <si>
    <t>井本　尚男</t>
  </si>
  <si>
    <t>有馬　秀幸</t>
  </si>
  <si>
    <t>福本　　理</t>
  </si>
  <si>
    <t>藤井　　明</t>
  </si>
  <si>
    <t>田中　哲司</t>
  </si>
  <si>
    <t>村岡　裕幸</t>
  </si>
  <si>
    <t>山根　　智</t>
  </si>
  <si>
    <t>吉山　明彦</t>
  </si>
  <si>
    <t>吉山　文彦</t>
  </si>
  <si>
    <t>伊藤　啓一郎</t>
  </si>
  <si>
    <t>山口高校</t>
  </si>
  <si>
    <t>矢原　和文</t>
  </si>
  <si>
    <t>末次　克己</t>
  </si>
  <si>
    <t>町田　正雄</t>
  </si>
  <si>
    <t>山口大学</t>
  </si>
  <si>
    <t>平田　隆一郎</t>
  </si>
  <si>
    <t>大井　　勉</t>
  </si>
  <si>
    <t>山下　敦史</t>
  </si>
  <si>
    <t>石田　英二</t>
  </si>
  <si>
    <t>伊達　純也</t>
  </si>
  <si>
    <t>岡　　健太郎</t>
  </si>
  <si>
    <t>熊倉　大悟</t>
  </si>
  <si>
    <t>井上　裕也</t>
  </si>
  <si>
    <t>半田　典雅</t>
  </si>
  <si>
    <t>堀　　裕貴</t>
  </si>
  <si>
    <t>山地　正人</t>
  </si>
  <si>
    <t>奥野　晃一</t>
  </si>
  <si>
    <t>柴田　健介</t>
  </si>
  <si>
    <t>藤田　　走</t>
  </si>
  <si>
    <t>櫻井　　祐</t>
  </si>
  <si>
    <t>松浦　　徹</t>
  </si>
  <si>
    <t>森永　　隆</t>
  </si>
  <si>
    <t>河口　武士</t>
  </si>
  <si>
    <t>野中　貴紘</t>
  </si>
  <si>
    <t>山本　直樹</t>
  </si>
  <si>
    <t>岡村　健夫</t>
  </si>
  <si>
    <t>岡村　誠幸</t>
  </si>
  <si>
    <t>永田　泰夫</t>
  </si>
  <si>
    <t>トータス</t>
  </si>
  <si>
    <t>西京高校</t>
  </si>
  <si>
    <t>右田　　壮</t>
  </si>
  <si>
    <t>Ａ級</t>
  </si>
  <si>
    <t>Ｂ級</t>
  </si>
  <si>
    <t>Ｃ級</t>
  </si>
  <si>
    <t>Ｄ級</t>
  </si>
  <si>
    <t>井上　　智</t>
  </si>
  <si>
    <t>瀬戸　達成</t>
  </si>
  <si>
    <t>永田　秀明</t>
  </si>
  <si>
    <t>下藤　久朗</t>
  </si>
  <si>
    <t>浜上　英昭</t>
  </si>
  <si>
    <t>上田　竜夫</t>
  </si>
  <si>
    <t>東屋　元敬</t>
  </si>
  <si>
    <t>登田　　豪</t>
  </si>
  <si>
    <t>岩戸　治己</t>
  </si>
  <si>
    <t>戸井　雄規</t>
  </si>
  <si>
    <t>大谷　和弘</t>
  </si>
  <si>
    <t>岩崎　嘉雄</t>
  </si>
  <si>
    <t>金子　慶一</t>
  </si>
  <si>
    <t>黒坂　智康</t>
  </si>
  <si>
    <t>竹内　満彦</t>
  </si>
  <si>
    <t>勝田　冨雄</t>
  </si>
  <si>
    <t>中森　健作</t>
  </si>
  <si>
    <t>三輪　慎治</t>
  </si>
  <si>
    <t>今村　主税</t>
  </si>
  <si>
    <t>萬納寺　洋道</t>
  </si>
  <si>
    <t>勝井　勝治</t>
  </si>
  <si>
    <t>市川　洋一郎</t>
  </si>
  <si>
    <t>清水　勇気</t>
  </si>
  <si>
    <t>山口市民</t>
  </si>
  <si>
    <t>木村　祐司</t>
  </si>
  <si>
    <t>夏目　裕仁</t>
  </si>
  <si>
    <t>田村　　圭</t>
  </si>
  <si>
    <t>年光　宏明</t>
  </si>
  <si>
    <t>西川　博志</t>
  </si>
  <si>
    <t>山本　公志</t>
  </si>
  <si>
    <t>八木　丈男</t>
  </si>
  <si>
    <t>池迫　　大</t>
  </si>
  <si>
    <t>今橋　和之</t>
  </si>
  <si>
    <t>田中　宏幸</t>
  </si>
  <si>
    <t>林　　武男</t>
  </si>
  <si>
    <t>清水　大志</t>
  </si>
  <si>
    <t>山本　俊之</t>
  </si>
  <si>
    <t>田中　　潤</t>
  </si>
  <si>
    <t>中司　文男</t>
  </si>
  <si>
    <t>福岡　雅之</t>
  </si>
  <si>
    <t>山大同好会</t>
  </si>
  <si>
    <t>榊田　智章</t>
  </si>
  <si>
    <t>竹下　伸弘</t>
  </si>
  <si>
    <t>上野　　孟</t>
  </si>
  <si>
    <t>札場　克利</t>
  </si>
  <si>
    <t>岡崎　日出男</t>
  </si>
  <si>
    <t>磯部　大地</t>
  </si>
  <si>
    <t>吉野　貴晋</t>
  </si>
  <si>
    <t>本嶋　克二</t>
  </si>
  <si>
    <t>筒井　　信</t>
  </si>
  <si>
    <t>梅田　智一</t>
  </si>
  <si>
    <t>尹　　俊喆</t>
  </si>
  <si>
    <t>森田　祐太郎</t>
  </si>
  <si>
    <t>松尾　清志</t>
  </si>
  <si>
    <t>北島　利喜</t>
  </si>
  <si>
    <t>吉永　和人</t>
  </si>
  <si>
    <t>三原　惇史</t>
  </si>
  <si>
    <t>野下　福人</t>
  </si>
  <si>
    <t>中島　康之</t>
  </si>
  <si>
    <t>西本　昭仁</t>
  </si>
  <si>
    <t>藤永　　希</t>
  </si>
  <si>
    <t>阿武　　匠</t>
  </si>
  <si>
    <t>千々松　潤</t>
  </si>
  <si>
    <t>戸井　洋佑</t>
  </si>
  <si>
    <t>小倉　拓展</t>
  </si>
  <si>
    <t>松本　友明</t>
  </si>
  <si>
    <t>早野　哲朗</t>
  </si>
  <si>
    <t>中谷　忠継</t>
  </si>
  <si>
    <t>高林  尚弘</t>
  </si>
  <si>
    <t>寺田  裕輔</t>
  </si>
  <si>
    <t>今井  勇輔</t>
  </si>
  <si>
    <t>綿谷　  隆</t>
  </si>
  <si>
    <t>藤岡  健智</t>
  </si>
  <si>
    <t>日高  　諒</t>
  </si>
  <si>
    <t>金本  力男</t>
  </si>
  <si>
    <t>西山  和樹</t>
  </si>
  <si>
    <t>一般女子</t>
  </si>
  <si>
    <t>SC</t>
  </si>
  <si>
    <t>STP</t>
  </si>
  <si>
    <t>阿武　美佑紀</t>
  </si>
  <si>
    <t>伊森　麻利子</t>
  </si>
  <si>
    <t>伊藤　美紀</t>
  </si>
  <si>
    <t>伊藤　優花</t>
  </si>
  <si>
    <t>伊藤　理絵</t>
  </si>
  <si>
    <t>井出　恵美香</t>
  </si>
  <si>
    <t>宇佐川　沙耶</t>
  </si>
  <si>
    <t>永田　和恵</t>
  </si>
  <si>
    <t>駅野　貴恵</t>
  </si>
  <si>
    <t>岡村　裕子</t>
  </si>
  <si>
    <t>下藤　美奈子</t>
  </si>
  <si>
    <t>吉原　誠子</t>
  </si>
  <si>
    <t>吉原　優子</t>
  </si>
  <si>
    <t>吉武　由紀恵</t>
  </si>
  <si>
    <t>久保　秀子</t>
  </si>
  <si>
    <t>宮津　和美</t>
  </si>
  <si>
    <t>金子　史恵</t>
  </si>
  <si>
    <t>原　　裕美</t>
  </si>
  <si>
    <t>原田　　操</t>
  </si>
  <si>
    <t>高橋　　望</t>
  </si>
  <si>
    <t>轟木　利香</t>
  </si>
  <si>
    <t>佐々木　由美</t>
  </si>
  <si>
    <t>山下　絵梨香</t>
  </si>
  <si>
    <t>山田　雅子</t>
  </si>
  <si>
    <t>山田　裕子</t>
  </si>
  <si>
    <t>山本　伊智恵</t>
  </si>
  <si>
    <t>山本　幸江</t>
  </si>
  <si>
    <t>山本　紗代子</t>
  </si>
  <si>
    <t>山野　沙央理</t>
  </si>
  <si>
    <t>市原　好美</t>
  </si>
  <si>
    <t>寺岡　幸枝</t>
  </si>
  <si>
    <t>小川　祐子</t>
  </si>
  <si>
    <t>松井　　香</t>
  </si>
  <si>
    <t>松尾　紗央理</t>
  </si>
  <si>
    <t>松尾　奈津美</t>
  </si>
  <si>
    <t>松本　杏子</t>
  </si>
  <si>
    <t>植木　幸代</t>
  </si>
  <si>
    <t>森高　真理</t>
  </si>
  <si>
    <t>水上　久美子</t>
  </si>
  <si>
    <t>杉本　佳枝</t>
  </si>
  <si>
    <t>杉本　和子</t>
  </si>
  <si>
    <t>青木　理恵</t>
  </si>
  <si>
    <t>川口　美愛</t>
  </si>
  <si>
    <t>大石　由起子</t>
  </si>
  <si>
    <t>大田　智恵美</t>
  </si>
  <si>
    <t>谷岡　千春</t>
  </si>
  <si>
    <t>池園　千晴</t>
  </si>
  <si>
    <t>中原　久美子</t>
  </si>
  <si>
    <t>中西　敦子</t>
  </si>
  <si>
    <t>中川　篤枝</t>
  </si>
  <si>
    <t>中村　美和子</t>
  </si>
  <si>
    <t>中村　友香</t>
  </si>
  <si>
    <t>中野　當子</t>
  </si>
  <si>
    <t>長冨　恵子</t>
  </si>
  <si>
    <t>津脇　美穂</t>
  </si>
  <si>
    <t>田口　祥枝</t>
  </si>
  <si>
    <t>田坂　文那</t>
  </si>
  <si>
    <t>田崎　智子</t>
  </si>
  <si>
    <t>棟久　麻美子</t>
  </si>
  <si>
    <t>藤井　恵子</t>
  </si>
  <si>
    <t>藤井　千津子</t>
  </si>
  <si>
    <t>藤川　綾子</t>
  </si>
  <si>
    <t>藤田　恵美子</t>
  </si>
  <si>
    <t>縄本　恭子</t>
  </si>
  <si>
    <t>半田　幸子</t>
  </si>
  <si>
    <t>部谷　深雪</t>
  </si>
  <si>
    <t>米原　沙智子</t>
  </si>
  <si>
    <t>片山　直美</t>
  </si>
  <si>
    <t>末永　浩子</t>
  </si>
  <si>
    <t>木村　啓子</t>
  </si>
  <si>
    <t>木村　和子</t>
  </si>
  <si>
    <t>有馬　明美</t>
  </si>
  <si>
    <t>祐恒　智子</t>
  </si>
  <si>
    <t>来栖　睦子</t>
  </si>
  <si>
    <t>澤村　敦子</t>
  </si>
  <si>
    <t>井町　尚義</t>
  </si>
  <si>
    <t>中岡　貴明</t>
  </si>
  <si>
    <t>末次　次郎</t>
  </si>
  <si>
    <t>岡村　慎二</t>
  </si>
  <si>
    <t>田中　大輔</t>
  </si>
  <si>
    <t>高原　謙二</t>
  </si>
  <si>
    <t>杉山　章夫</t>
  </si>
  <si>
    <t>島田　亜生子</t>
  </si>
  <si>
    <t>柳井　真由子</t>
  </si>
  <si>
    <t>林　　由梨</t>
  </si>
  <si>
    <t>加藤　祐史</t>
  </si>
  <si>
    <t>藤原　照正</t>
  </si>
  <si>
    <t>岡村　昌一郎</t>
  </si>
  <si>
    <t>古屋　伸之</t>
  </si>
  <si>
    <t>轟木　進一</t>
  </si>
  <si>
    <t>作間　正和</t>
  </si>
  <si>
    <t>谷　　俊作</t>
  </si>
  <si>
    <t>塗本　崇徳</t>
  </si>
  <si>
    <t>藤本　博和</t>
  </si>
  <si>
    <t>北本　竜樹</t>
  </si>
  <si>
    <t>領家　充隆</t>
  </si>
  <si>
    <t>徳永　雄司</t>
  </si>
  <si>
    <t>桑野　泰光</t>
  </si>
  <si>
    <t>細井　栄嗣</t>
  </si>
  <si>
    <t>重枝　和俊</t>
  </si>
  <si>
    <t>錦織　　強</t>
  </si>
  <si>
    <t>小田　俊明</t>
  </si>
  <si>
    <t>多賀谷　泰匡</t>
  </si>
  <si>
    <t>永田　秀明</t>
  </si>
  <si>
    <t>須賀沼　浩一郎</t>
  </si>
  <si>
    <t>DC</t>
  </si>
  <si>
    <t>DTP</t>
  </si>
  <si>
    <t>DC</t>
  </si>
  <si>
    <t>DTP</t>
  </si>
  <si>
    <t>花江　珠美</t>
  </si>
  <si>
    <t>鬼武　浩子</t>
  </si>
  <si>
    <t>清水　隆弘</t>
  </si>
  <si>
    <t>藤井　伸二</t>
  </si>
  <si>
    <t>綿谷　　隆</t>
  </si>
  <si>
    <t>澤田　  誠</t>
  </si>
  <si>
    <t>大石　宰嗣</t>
  </si>
  <si>
    <t>今澤　敏男</t>
  </si>
  <si>
    <t>吉屋　充規</t>
  </si>
  <si>
    <t>石野　隆三</t>
  </si>
  <si>
    <t>澁谷　浩一</t>
  </si>
  <si>
    <t>原　　義勝</t>
  </si>
  <si>
    <t>川口　拓也</t>
  </si>
  <si>
    <t>金本　力男</t>
  </si>
  <si>
    <t>奥津　　聖</t>
  </si>
  <si>
    <t>土井　洋行</t>
  </si>
  <si>
    <t>豊田　幸司</t>
  </si>
  <si>
    <t>藤井　洋一</t>
  </si>
  <si>
    <t>横山　  寛</t>
  </si>
  <si>
    <t>神本  貴史</t>
  </si>
  <si>
    <t>亦野  和洋</t>
  </si>
  <si>
    <t>福川　　裕</t>
  </si>
  <si>
    <t>岩戸　治己</t>
  </si>
  <si>
    <t>田中  輝男</t>
  </si>
  <si>
    <t>勝井  勝治</t>
  </si>
  <si>
    <t>岡田  和人</t>
  </si>
  <si>
    <t>島田  佳祐</t>
  </si>
  <si>
    <t>松村  昌典</t>
  </si>
  <si>
    <t>徳永  直樹</t>
  </si>
  <si>
    <t>村岡  佑樹</t>
  </si>
  <si>
    <t>花田  貴治</t>
  </si>
  <si>
    <t>佐藤  周平</t>
  </si>
  <si>
    <t>井手  直弥</t>
  </si>
  <si>
    <t>宮垣  遼平</t>
  </si>
  <si>
    <t>篠原  一文</t>
  </si>
  <si>
    <t>緒方  利行</t>
  </si>
  <si>
    <t>椙田  孝史</t>
  </si>
  <si>
    <t>原川  朋矢</t>
  </si>
  <si>
    <t>安田  健二</t>
  </si>
  <si>
    <t>佐古  裕也</t>
  </si>
  <si>
    <t>赤山  裕輝</t>
  </si>
  <si>
    <t>今金  大輔</t>
  </si>
  <si>
    <t>田村　正和</t>
  </si>
  <si>
    <t>有田　健史</t>
  </si>
  <si>
    <t>金原　守孝</t>
  </si>
  <si>
    <t>金原　功典</t>
  </si>
  <si>
    <t>西川  博志</t>
  </si>
  <si>
    <t>井上　麻美</t>
  </si>
  <si>
    <t>三吉　恵子</t>
  </si>
  <si>
    <t>吉敷</t>
  </si>
  <si>
    <t>香川　裕子</t>
  </si>
  <si>
    <t>福原　紀子</t>
  </si>
  <si>
    <t>中尾　恵子</t>
  </si>
  <si>
    <t>属　　弘美</t>
  </si>
  <si>
    <t>西村　広美</t>
  </si>
  <si>
    <t>アリィ</t>
  </si>
  <si>
    <t>岡村　郁子</t>
  </si>
  <si>
    <t>河村　里子</t>
  </si>
  <si>
    <t>宇野　敏江</t>
  </si>
  <si>
    <t>加藤　夏子</t>
  </si>
  <si>
    <t>福本　麻美</t>
  </si>
  <si>
    <t>森田　啓子</t>
  </si>
  <si>
    <t>水津　玲子</t>
  </si>
  <si>
    <t>坂本　　愛</t>
  </si>
  <si>
    <t>義永　佳代</t>
  </si>
  <si>
    <t>松永　貴子</t>
  </si>
  <si>
    <t>西谷　公子</t>
  </si>
  <si>
    <t>吉光　貴子</t>
  </si>
  <si>
    <t>清水　幸子</t>
  </si>
  <si>
    <t>小田　英子</t>
  </si>
  <si>
    <t>田村　貞子</t>
  </si>
  <si>
    <t>二岡　敬子</t>
  </si>
  <si>
    <t>江島　朋子</t>
  </si>
  <si>
    <t>馬場　明美</t>
  </si>
  <si>
    <t>伊藤　美香</t>
  </si>
  <si>
    <t>山下　智恵</t>
  </si>
  <si>
    <t>吉田　真規</t>
  </si>
  <si>
    <t>杉山　祥子</t>
  </si>
  <si>
    <t>スピカ</t>
  </si>
  <si>
    <t>磯野　典子</t>
  </si>
  <si>
    <t>盛重　史子</t>
  </si>
  <si>
    <t>角田　暎子</t>
  </si>
  <si>
    <t>俣賀　元代</t>
  </si>
  <si>
    <t>藤田　和代</t>
  </si>
  <si>
    <t>山根　史子</t>
  </si>
  <si>
    <t>福永　智子</t>
  </si>
  <si>
    <t>前田  澄子</t>
  </si>
  <si>
    <t>田中　規子</t>
  </si>
  <si>
    <t>中川　正恵</t>
  </si>
  <si>
    <t>中島  久美</t>
  </si>
  <si>
    <t>藤井　博美</t>
  </si>
  <si>
    <t>中村　理恵</t>
  </si>
  <si>
    <t>金丸  尚子</t>
  </si>
  <si>
    <t>吉川  眞知</t>
  </si>
  <si>
    <t>久恒　千帆</t>
  </si>
  <si>
    <t>内藤　容子</t>
  </si>
  <si>
    <t>谷村　智美</t>
  </si>
  <si>
    <t>植村　祐子</t>
  </si>
  <si>
    <t>来栖　裕子</t>
  </si>
  <si>
    <t>岸本　　望</t>
  </si>
  <si>
    <t>河本  紗知</t>
  </si>
  <si>
    <t>山本　英里</t>
  </si>
  <si>
    <t>半場    唯</t>
  </si>
  <si>
    <t>AP</t>
  </si>
  <si>
    <t>出回</t>
  </si>
  <si>
    <t>順位</t>
  </si>
  <si>
    <t>所　属</t>
  </si>
  <si>
    <t>AP</t>
  </si>
  <si>
    <t>所　属</t>
  </si>
  <si>
    <t>松浦　大輔</t>
  </si>
  <si>
    <t>大野　智成</t>
  </si>
  <si>
    <t>尾高　大介</t>
  </si>
  <si>
    <t>橋本　倫明</t>
  </si>
  <si>
    <t>大川　佑里</t>
  </si>
  <si>
    <t>徳安　隆行</t>
  </si>
  <si>
    <t>末吉　祐貴</t>
  </si>
  <si>
    <t>木村　公宣</t>
  </si>
  <si>
    <t>佐古　裕也</t>
  </si>
  <si>
    <t>井手　直弥</t>
  </si>
  <si>
    <t>岡田　和人</t>
  </si>
  <si>
    <t>下瀬　雄平</t>
  </si>
  <si>
    <t>原川　朋矢</t>
  </si>
  <si>
    <t>篠原　一文</t>
  </si>
  <si>
    <t>緒方　利行</t>
  </si>
  <si>
    <t>神本　貴史</t>
  </si>
  <si>
    <t>椙田　孝史</t>
  </si>
  <si>
    <t>赤山　裕輝</t>
  </si>
  <si>
    <t>村岡　佑樹</t>
  </si>
  <si>
    <t>大草　憲太郎</t>
  </si>
  <si>
    <t>中武　裕太</t>
  </si>
  <si>
    <t>部坂　洋太朗</t>
  </si>
  <si>
    <t>亦野　和洋</t>
  </si>
  <si>
    <t>島田　桂佑</t>
  </si>
  <si>
    <t>益本　佐和子</t>
  </si>
  <si>
    <t>沖崎　涼子</t>
  </si>
  <si>
    <t>増田　優香子</t>
  </si>
  <si>
    <t>半場　　唯</t>
  </si>
  <si>
    <t>長廣　成人</t>
  </si>
  <si>
    <t>影浦　祐介</t>
  </si>
  <si>
    <t>影浦　祐介</t>
  </si>
  <si>
    <t>山口市民</t>
  </si>
  <si>
    <t>藤津　　博</t>
  </si>
  <si>
    <t>中村　和男</t>
  </si>
  <si>
    <t>松尾　克彦</t>
  </si>
  <si>
    <t>宮本　秀典</t>
  </si>
  <si>
    <t>佐藤　　甫</t>
  </si>
  <si>
    <t>長村　真吾</t>
  </si>
  <si>
    <t>山田　啓一</t>
  </si>
  <si>
    <t>清水　栄治</t>
  </si>
  <si>
    <t>山本　拓郎</t>
  </si>
  <si>
    <t>竹中　雅俊</t>
  </si>
  <si>
    <t>岡田  卓也</t>
  </si>
  <si>
    <t>伊藤　　汎</t>
  </si>
  <si>
    <t>原野　正利</t>
  </si>
  <si>
    <t>西杉　　滋</t>
  </si>
  <si>
    <t>末村　熊太郎</t>
  </si>
  <si>
    <t>伊藤　淳一</t>
  </si>
  <si>
    <t>祐恒　修一</t>
  </si>
  <si>
    <t>田口　伸次</t>
  </si>
  <si>
    <t>金原　年宏</t>
  </si>
  <si>
    <t>平岡　達也</t>
  </si>
  <si>
    <t>秦　　亮一</t>
  </si>
  <si>
    <t>弘中　智之</t>
  </si>
  <si>
    <t>岩崎　慎朗</t>
  </si>
  <si>
    <t>西　　隆良</t>
  </si>
  <si>
    <t>河本　将男</t>
  </si>
  <si>
    <t>河上　康子</t>
  </si>
  <si>
    <t>岡本　恵子</t>
  </si>
  <si>
    <t>水津　静香</t>
  </si>
  <si>
    <t>浦山　郁子</t>
  </si>
  <si>
    <t>春秋クラブ</t>
  </si>
  <si>
    <t>中村　まほみ</t>
  </si>
  <si>
    <t>根来　桂子</t>
  </si>
  <si>
    <t>田中　由美子</t>
  </si>
  <si>
    <t>二宮　真純</t>
  </si>
  <si>
    <t>西村　友希</t>
  </si>
  <si>
    <t>出口　加奈恵</t>
  </si>
  <si>
    <t>山本　道子</t>
  </si>
  <si>
    <t>紙谷　典子</t>
  </si>
  <si>
    <t>山内　未夢</t>
  </si>
  <si>
    <t>矢敷　紀美恵</t>
  </si>
  <si>
    <t>児玉　深雪</t>
  </si>
  <si>
    <t>服部　弘美</t>
  </si>
  <si>
    <t>池田　美由紀</t>
  </si>
  <si>
    <t>渡辺　良子</t>
  </si>
  <si>
    <t>藤田　真澄</t>
  </si>
  <si>
    <t>縄田　悠里</t>
  </si>
  <si>
    <t>吉山　和子</t>
  </si>
  <si>
    <t>井上　モモ絵</t>
  </si>
  <si>
    <t>松村　　駿</t>
  </si>
  <si>
    <t>森　　晃太郎</t>
  </si>
  <si>
    <t>磯部　賢志</t>
  </si>
  <si>
    <t>花田　貴治</t>
  </si>
  <si>
    <t>錦織　　強</t>
  </si>
  <si>
    <t>池畑　聡一郎</t>
  </si>
  <si>
    <t>縄吉　諒也</t>
  </si>
  <si>
    <t>湯田　みのり</t>
  </si>
  <si>
    <t>礒部　賢志</t>
  </si>
  <si>
    <t>中嶋　健二</t>
  </si>
  <si>
    <t>兼重　直子</t>
  </si>
  <si>
    <t>山口大学</t>
  </si>
  <si>
    <t>スピカ</t>
  </si>
  <si>
    <t>スピカ</t>
  </si>
  <si>
    <t>球遊会</t>
  </si>
  <si>
    <t>山口大学</t>
  </si>
  <si>
    <t>スピカ</t>
  </si>
  <si>
    <t>スピカ</t>
  </si>
  <si>
    <t>スピカ</t>
  </si>
  <si>
    <t>スピカ</t>
  </si>
  <si>
    <t>スピカ</t>
  </si>
  <si>
    <t>球遊会</t>
  </si>
  <si>
    <t>球遊会</t>
  </si>
  <si>
    <t>篠原　友美</t>
  </si>
  <si>
    <t>大田　麻由</t>
  </si>
  <si>
    <t>寺本　早希</t>
  </si>
  <si>
    <t>小林　礼奈</t>
  </si>
  <si>
    <t>白木　泰雄</t>
  </si>
  <si>
    <t>小田　俊明</t>
  </si>
  <si>
    <t>山手　俊明</t>
  </si>
  <si>
    <t>須賀沼浩一郎</t>
  </si>
  <si>
    <t>村上　清文</t>
  </si>
  <si>
    <t>藤井　一久</t>
  </si>
  <si>
    <t>中原　　薫</t>
  </si>
  <si>
    <t>白倉　　一</t>
  </si>
  <si>
    <t>水廣　都義</t>
  </si>
  <si>
    <t>永岡　克也</t>
  </si>
  <si>
    <t>谷　　俊次</t>
  </si>
  <si>
    <t>中井　陽一郎</t>
  </si>
  <si>
    <t>藤井　伸二</t>
  </si>
  <si>
    <t>宮川　貴史</t>
  </si>
  <si>
    <t>松林　裕樹</t>
  </si>
  <si>
    <t>坂本　寿志</t>
  </si>
  <si>
    <t>前田　将重</t>
  </si>
  <si>
    <t>久本　達格</t>
  </si>
  <si>
    <t>清戸　慶太</t>
  </si>
  <si>
    <t>久徳　功治</t>
  </si>
  <si>
    <t>上田　成次</t>
  </si>
  <si>
    <t>藤田　良司</t>
  </si>
  <si>
    <t>曽根　　尚</t>
  </si>
  <si>
    <t>上川　智弘</t>
  </si>
  <si>
    <t>鹿屋　健児</t>
  </si>
  <si>
    <t>野口　広太郎</t>
  </si>
  <si>
    <t>中嶋　正和</t>
  </si>
  <si>
    <t>原田　徹哉</t>
  </si>
  <si>
    <t>枩岡　  充</t>
  </si>
  <si>
    <t>本多　　優</t>
  </si>
  <si>
    <t>木村　丈夫</t>
  </si>
  <si>
    <t>秦　　英人</t>
  </si>
  <si>
    <t>長次　良雄</t>
  </si>
  <si>
    <t>廣末　孝行</t>
  </si>
  <si>
    <t>末次　克巳</t>
  </si>
  <si>
    <t>山本　卓生</t>
  </si>
  <si>
    <t>河村　真吾</t>
  </si>
  <si>
    <t>稲田　　篤</t>
  </si>
  <si>
    <t>縄田　真也</t>
  </si>
  <si>
    <t>浅井　勇作</t>
  </si>
  <si>
    <t>広岡　和之</t>
  </si>
  <si>
    <t>石本　直人</t>
  </si>
  <si>
    <t>宮地　英彰</t>
  </si>
  <si>
    <t>国広　直之</t>
  </si>
  <si>
    <t>増野　尚樹</t>
  </si>
  <si>
    <t>阿部　隼也</t>
  </si>
  <si>
    <t>西村　良太</t>
  </si>
  <si>
    <t>井上　雅人</t>
  </si>
  <si>
    <t>奥村　正志</t>
  </si>
  <si>
    <t>高杉　健太</t>
  </si>
  <si>
    <t>田中　章裕</t>
  </si>
  <si>
    <t>高橋　　優</t>
  </si>
  <si>
    <t>三戸　康平</t>
  </si>
  <si>
    <t>富永　裕之</t>
  </si>
  <si>
    <t>山下　智恵</t>
  </si>
  <si>
    <t>2005/秋</t>
  </si>
  <si>
    <t>2006/春</t>
  </si>
  <si>
    <t>2006/秋</t>
  </si>
  <si>
    <t>中野　晃博</t>
  </si>
  <si>
    <t>周川　秀夫</t>
  </si>
  <si>
    <t>妹尾　慎也</t>
  </si>
  <si>
    <t>細川　完勝</t>
  </si>
  <si>
    <t>寺山　充登</t>
  </si>
  <si>
    <t>川良　一仁</t>
  </si>
  <si>
    <t>山本　真司</t>
  </si>
  <si>
    <t>冨永　裕之</t>
  </si>
  <si>
    <t>坂田　恭史</t>
  </si>
  <si>
    <t>岩本　圭亮</t>
  </si>
  <si>
    <t>堤　康次郎</t>
  </si>
  <si>
    <t>鹿屋　健児</t>
  </si>
  <si>
    <t>河畑　英夫</t>
  </si>
  <si>
    <t>中村　健一</t>
  </si>
  <si>
    <t>椋木　　章</t>
  </si>
  <si>
    <t>井後　宏康</t>
  </si>
  <si>
    <t>弘中　裕介</t>
  </si>
  <si>
    <t>藤野　健太郎</t>
  </si>
  <si>
    <t>斉藤　大志</t>
  </si>
  <si>
    <t>山地　世津子</t>
  </si>
  <si>
    <t>松本　三千代</t>
  </si>
  <si>
    <t>高松　孝子</t>
  </si>
  <si>
    <t>大塚　愛弓</t>
  </si>
  <si>
    <t>斉藤　名美</t>
  </si>
  <si>
    <t>浜崎　典子</t>
  </si>
  <si>
    <t>岩井　　彩</t>
  </si>
  <si>
    <t>川村　友子</t>
  </si>
  <si>
    <t>有吉　里絵</t>
  </si>
  <si>
    <t>山下　奈津紀</t>
  </si>
  <si>
    <t>松尾　克彦</t>
  </si>
  <si>
    <t>石川　哲夫</t>
  </si>
  <si>
    <t>前田　直之</t>
  </si>
  <si>
    <t>河本　秀俊</t>
  </si>
  <si>
    <t>原田　昌朋</t>
  </si>
  <si>
    <t>川原　峻輔</t>
  </si>
  <si>
    <t>竹本　洋祐</t>
  </si>
  <si>
    <t>中尾　智洋</t>
  </si>
  <si>
    <t>藤永　浩晃</t>
  </si>
  <si>
    <t>藤津　修平</t>
  </si>
  <si>
    <t>野崎　　一</t>
  </si>
  <si>
    <t>有田　勇介</t>
  </si>
  <si>
    <t>上野　光太郎</t>
  </si>
  <si>
    <t>濱村　宏臣</t>
  </si>
  <si>
    <t>濱田　賢宏</t>
  </si>
  <si>
    <t>宮垣　遼平</t>
  </si>
  <si>
    <t>佐藤　周平</t>
  </si>
  <si>
    <t>松村　　駿</t>
  </si>
  <si>
    <t>戸井　雄規</t>
  </si>
  <si>
    <t>新野　貴弘</t>
  </si>
  <si>
    <t>榊田　典子</t>
  </si>
  <si>
    <t>根来　桂子</t>
  </si>
  <si>
    <t>横井　彩乃</t>
  </si>
  <si>
    <t>YULTA</t>
  </si>
  <si>
    <t>YULTA</t>
  </si>
  <si>
    <t>YULTA</t>
  </si>
  <si>
    <t>YULTA</t>
  </si>
  <si>
    <t>YULTA</t>
  </si>
  <si>
    <t>YULTA</t>
  </si>
  <si>
    <t>重松　慶治</t>
  </si>
  <si>
    <t>YULTA</t>
  </si>
  <si>
    <t>YULTA</t>
  </si>
  <si>
    <t>YULTA</t>
  </si>
  <si>
    <t>YULTA</t>
  </si>
  <si>
    <t>渡辺　良子</t>
  </si>
  <si>
    <t>中村　桜子</t>
  </si>
  <si>
    <t>中村　このみ</t>
  </si>
  <si>
    <t>中川  正恵</t>
  </si>
  <si>
    <t>トータス</t>
  </si>
  <si>
    <t>中原  亜沙子</t>
  </si>
  <si>
    <t>谷村　智美</t>
  </si>
  <si>
    <t>大木  由香</t>
  </si>
  <si>
    <t>西京高校</t>
  </si>
  <si>
    <t>大坪　脩子</t>
  </si>
  <si>
    <t>大塚　多映子</t>
  </si>
  <si>
    <t>大塚　佳子</t>
  </si>
  <si>
    <t>大谷　史恵</t>
  </si>
  <si>
    <t>石井    唯</t>
  </si>
  <si>
    <t>西村  広美</t>
  </si>
  <si>
    <t>アリイ</t>
  </si>
  <si>
    <t>盛重　史子</t>
  </si>
  <si>
    <t>スピカ</t>
  </si>
  <si>
    <t>杉山　祥子</t>
  </si>
  <si>
    <t>植村　祐子</t>
  </si>
  <si>
    <t>上田　侑香</t>
  </si>
  <si>
    <t>小山　巳代子</t>
  </si>
  <si>
    <t>山野　由衣</t>
  </si>
  <si>
    <t>山本　道子</t>
  </si>
  <si>
    <t>山地  世津子</t>
  </si>
  <si>
    <t>山根　史子</t>
  </si>
  <si>
    <t>三浦　有貴</t>
  </si>
  <si>
    <t>香川　裕子</t>
  </si>
  <si>
    <t>兼重　信恵</t>
  </si>
  <si>
    <t>久恒　千帆</t>
  </si>
  <si>
    <t>吉川　真知子</t>
  </si>
  <si>
    <t>吉山　和子</t>
  </si>
  <si>
    <t>西京高校</t>
  </si>
  <si>
    <t>義永　佳代</t>
  </si>
  <si>
    <t>鬼武　浩子</t>
  </si>
  <si>
    <t>岩井    彩</t>
  </si>
  <si>
    <t>岸本　　望</t>
  </si>
  <si>
    <t>花江　珠美</t>
  </si>
  <si>
    <t>河本　紗知</t>
  </si>
  <si>
    <t>岡本　恵子</t>
  </si>
  <si>
    <t>益本  佐和子</t>
  </si>
  <si>
    <t>左脇　智也</t>
  </si>
  <si>
    <t>林　　武男</t>
  </si>
  <si>
    <t>友永　文昭</t>
  </si>
  <si>
    <t>スピカ</t>
  </si>
  <si>
    <t>木村　丈夫</t>
  </si>
  <si>
    <t>中電山口</t>
  </si>
  <si>
    <t>山口大学</t>
  </si>
  <si>
    <t>俣賀　英夫</t>
  </si>
  <si>
    <t>YULTA</t>
  </si>
  <si>
    <t>本村　公裕</t>
  </si>
  <si>
    <t>武田　和雅</t>
  </si>
  <si>
    <t>富谷　和弘</t>
  </si>
  <si>
    <t>波多野　直哉</t>
  </si>
  <si>
    <t>トータス</t>
  </si>
  <si>
    <t>YULTA</t>
  </si>
  <si>
    <t>東屋　元敬</t>
  </si>
  <si>
    <t>登田　　豪</t>
  </si>
  <si>
    <t>田村　博明</t>
  </si>
  <si>
    <t>トータス</t>
  </si>
  <si>
    <t>YULTA</t>
  </si>
  <si>
    <t>山口高校</t>
  </si>
  <si>
    <t>西京高校</t>
  </si>
  <si>
    <t>中島　良衛</t>
  </si>
  <si>
    <t>中島　紳護</t>
  </si>
  <si>
    <t>中谷　則夫</t>
  </si>
  <si>
    <t>スピカ</t>
  </si>
  <si>
    <t>中森　健策</t>
  </si>
  <si>
    <t>中司　文男</t>
  </si>
  <si>
    <t>球遊会</t>
  </si>
  <si>
    <t>竹内　満彦</t>
  </si>
  <si>
    <t>大草　憲太郎</t>
  </si>
  <si>
    <t>大井　　勉</t>
  </si>
  <si>
    <t>トータス</t>
  </si>
  <si>
    <t>球遊会</t>
  </si>
  <si>
    <t>前田　昌太</t>
  </si>
  <si>
    <t>川添　正冶</t>
  </si>
  <si>
    <t>中電山口</t>
  </si>
  <si>
    <t>水廣　都義</t>
  </si>
  <si>
    <t>水摩　一晃</t>
  </si>
  <si>
    <t>水津　成秀</t>
  </si>
  <si>
    <t>アリィ</t>
  </si>
  <si>
    <t>新見　將之</t>
  </si>
  <si>
    <t>上田　竜夫</t>
  </si>
  <si>
    <t>上田　省司</t>
  </si>
  <si>
    <t>スピカ</t>
  </si>
  <si>
    <t>松林　裕樹</t>
  </si>
  <si>
    <t>中電山口</t>
  </si>
  <si>
    <t>小林　正典</t>
  </si>
  <si>
    <t>小林　英治</t>
  </si>
  <si>
    <t>小林  健太郎</t>
  </si>
  <si>
    <t>勝田　富雄</t>
  </si>
  <si>
    <t>勝井　慎治</t>
  </si>
  <si>
    <t>秋本　勝芳</t>
  </si>
  <si>
    <t>寺田　裕輔</t>
  </si>
  <si>
    <t>山本　竜汰</t>
  </si>
  <si>
    <t>山本　泰豊</t>
  </si>
  <si>
    <t>黒坂　智康</t>
  </si>
  <si>
    <t>高林　尚弘</t>
  </si>
  <si>
    <t>高橋　秀明</t>
  </si>
  <si>
    <t>トータス</t>
  </si>
  <si>
    <t>スピカ</t>
  </si>
  <si>
    <t>原　　秀昭</t>
  </si>
  <si>
    <t>隅　  哲平</t>
  </si>
  <si>
    <t>金子　裕哉</t>
  </si>
  <si>
    <t>宮川  　航</t>
  </si>
  <si>
    <t>吉木　祥徳</t>
  </si>
  <si>
    <t>岩崎　嘉雄</t>
  </si>
  <si>
    <t>中電山口</t>
  </si>
  <si>
    <t>河村　善和</t>
  </si>
  <si>
    <t>岡村　遼太</t>
  </si>
  <si>
    <t>岡崎　　正</t>
  </si>
  <si>
    <t>井上　雅人</t>
  </si>
  <si>
    <t>井上　　智</t>
  </si>
  <si>
    <t>井手　幸夫</t>
  </si>
  <si>
    <t>末武　佳代子</t>
  </si>
  <si>
    <t>豊田　美代子</t>
  </si>
  <si>
    <t>浜田　真由美</t>
  </si>
  <si>
    <t>日野　真友美</t>
  </si>
  <si>
    <t>徳沢　ゆかり</t>
  </si>
  <si>
    <t>湯田　みのり</t>
  </si>
  <si>
    <t>中原　亜紗子</t>
  </si>
  <si>
    <t>西京高校</t>
  </si>
  <si>
    <t>大塚　多映子</t>
  </si>
  <si>
    <t>ＹＵＬＴＡ</t>
  </si>
  <si>
    <t>大草　多枝子</t>
  </si>
  <si>
    <t>蔵戸　フサ子</t>
  </si>
  <si>
    <t>ＹＵＬＴＡ</t>
  </si>
  <si>
    <t>杉野　ひろみ</t>
  </si>
  <si>
    <t>西京高校</t>
  </si>
  <si>
    <t>小山　巳代子</t>
  </si>
  <si>
    <t>秋枝　さとみ</t>
  </si>
  <si>
    <t>西京高校</t>
  </si>
  <si>
    <t>山根　由美子</t>
  </si>
  <si>
    <t>山根　有里子</t>
  </si>
  <si>
    <t>佐々木　啓子</t>
  </si>
  <si>
    <t>合田　なぎさ</t>
  </si>
  <si>
    <t>高野　奈津子</t>
  </si>
  <si>
    <t>高垣　佐代子</t>
  </si>
  <si>
    <t>橋崎　佳奈江</t>
  </si>
  <si>
    <t>西京高校</t>
  </si>
  <si>
    <t>下藤　ほのか</t>
  </si>
  <si>
    <t>SC</t>
  </si>
  <si>
    <t>STP</t>
  </si>
  <si>
    <t>上田　拓矢</t>
  </si>
  <si>
    <t>中谷　圭佑</t>
  </si>
  <si>
    <t>金坂　知典</t>
  </si>
  <si>
    <t>萬納寺　洋道</t>
  </si>
  <si>
    <t>大木　由香</t>
  </si>
  <si>
    <t>上田　侑香</t>
  </si>
  <si>
    <t>金坂　典子</t>
  </si>
  <si>
    <t>石井　　唯</t>
  </si>
  <si>
    <t>川村　友子</t>
  </si>
  <si>
    <t>亀本　千晶</t>
  </si>
  <si>
    <t>村上　昭子</t>
  </si>
  <si>
    <t>濱上　美幸</t>
  </si>
  <si>
    <t>山口市民</t>
  </si>
  <si>
    <t>来栖　裕子</t>
  </si>
  <si>
    <t>末武　佳代子</t>
  </si>
  <si>
    <t>福永　智子</t>
  </si>
  <si>
    <t>内藤　容子</t>
  </si>
  <si>
    <t>藤田　侑里</t>
  </si>
  <si>
    <t>藤田　真澄</t>
  </si>
  <si>
    <t>藤田  可奈子</t>
  </si>
  <si>
    <t>渡辺　修宏</t>
  </si>
  <si>
    <t>伊藤　壮一郎</t>
  </si>
  <si>
    <t>坂本　　強</t>
  </si>
  <si>
    <t>中谷　圭佑</t>
  </si>
  <si>
    <t>芳西　直史</t>
  </si>
  <si>
    <t>竹下　桂史</t>
  </si>
  <si>
    <t>山本　健一郎</t>
  </si>
  <si>
    <t>坂野　浩太</t>
  </si>
  <si>
    <t>瀬尾　達也</t>
  </si>
  <si>
    <t>平田　歩登</t>
  </si>
  <si>
    <t>2007/夏</t>
  </si>
  <si>
    <t>06中原杯</t>
  </si>
  <si>
    <t>07中原杯</t>
  </si>
  <si>
    <t>一般</t>
  </si>
  <si>
    <t>45歳</t>
  </si>
  <si>
    <t>55歳</t>
  </si>
  <si>
    <t>本永　利文</t>
  </si>
  <si>
    <t>波多　博</t>
  </si>
  <si>
    <t>2006/夏</t>
  </si>
  <si>
    <t>田中　芳博</t>
  </si>
  <si>
    <t>山野　茂樹</t>
  </si>
  <si>
    <t>赤川　悦夫</t>
  </si>
  <si>
    <t>岩村　庸平</t>
  </si>
  <si>
    <t>西村　　稔</t>
  </si>
  <si>
    <t>古富　　真</t>
  </si>
  <si>
    <t>前田　昂太郎</t>
  </si>
  <si>
    <t>末村　熊太郎</t>
  </si>
  <si>
    <t>福田　大樹</t>
  </si>
  <si>
    <t>能塚　悠輔</t>
  </si>
  <si>
    <t>吉岡　克朗</t>
  </si>
  <si>
    <t>光武　雄一</t>
  </si>
  <si>
    <t>田中　啓介</t>
  </si>
  <si>
    <t>千々和　一豊</t>
  </si>
  <si>
    <t>Ｔｅｎ</t>
  </si>
  <si>
    <t>球遊会</t>
  </si>
  <si>
    <t>坂本　武寿</t>
  </si>
  <si>
    <t>スピカ</t>
  </si>
  <si>
    <t>Ｔｅｎ</t>
  </si>
  <si>
    <t>笹川　克也</t>
  </si>
  <si>
    <t>スピカ</t>
  </si>
  <si>
    <t>水摩　一晃</t>
  </si>
  <si>
    <t>山口  智也</t>
  </si>
  <si>
    <t>石野　隆三</t>
  </si>
  <si>
    <t>Ｔｅｎ</t>
  </si>
  <si>
    <t>黒川　　徹</t>
  </si>
  <si>
    <t>岡藤　圭吾</t>
  </si>
  <si>
    <t>金原　守孝</t>
  </si>
  <si>
    <t>田淵　博巳</t>
  </si>
  <si>
    <t>山口大学</t>
  </si>
  <si>
    <t>山口高校</t>
  </si>
  <si>
    <t>球遊会</t>
  </si>
  <si>
    <t>スピカ</t>
  </si>
  <si>
    <t>きらら</t>
  </si>
  <si>
    <t>４５歳男子</t>
  </si>
  <si>
    <t>県立大学</t>
  </si>
  <si>
    <t>県庁</t>
  </si>
  <si>
    <t>サングリーン</t>
  </si>
  <si>
    <t>グリーン</t>
  </si>
  <si>
    <t>オレンジ</t>
  </si>
  <si>
    <t>オーサンス</t>
  </si>
  <si>
    <t>ウィンズ</t>
  </si>
  <si>
    <r>
      <t>フジイ</t>
    </r>
    <r>
      <rPr>
        <sz val="11"/>
        <rFont val="ＭＳ Ｐゴシック"/>
        <family val="3"/>
      </rPr>
      <t>ＴＳ</t>
    </r>
  </si>
  <si>
    <t>ＴＳＨ</t>
  </si>
  <si>
    <t>県庁</t>
  </si>
  <si>
    <t>清交</t>
  </si>
  <si>
    <t>清交</t>
  </si>
  <si>
    <t>40歳</t>
  </si>
  <si>
    <t>山口レディス</t>
  </si>
  <si>
    <t>フジイＴＳ</t>
  </si>
  <si>
    <t>Ｔｅｎ</t>
  </si>
  <si>
    <t>Ｂレディス</t>
  </si>
  <si>
    <t>後田　真里</t>
  </si>
  <si>
    <t>冨田　千紘</t>
  </si>
  <si>
    <t>下藤　ほのか</t>
  </si>
  <si>
    <t>福原　紀子</t>
  </si>
  <si>
    <t>影浦　千穂</t>
  </si>
  <si>
    <t>球遊会</t>
  </si>
  <si>
    <t>窪田　能子</t>
  </si>
  <si>
    <t>山下　由貴</t>
  </si>
  <si>
    <t>ＹＵＬＴＡ</t>
  </si>
  <si>
    <t>小田　由起子</t>
  </si>
  <si>
    <t>佐々野　純子</t>
  </si>
  <si>
    <t>兼重　直子</t>
  </si>
  <si>
    <t>松村　美彩</t>
  </si>
  <si>
    <t>村田　千晶</t>
  </si>
  <si>
    <t>洞ヶ瀬　友望</t>
  </si>
  <si>
    <r>
      <t>2</t>
    </r>
    <r>
      <rPr>
        <sz val="11"/>
        <rFont val="ＭＳ Ｐゴシック"/>
        <family val="3"/>
      </rPr>
      <t>006/秋</t>
    </r>
  </si>
  <si>
    <r>
      <t>2</t>
    </r>
    <r>
      <rPr>
        <sz val="11"/>
        <rFont val="ＭＳ Ｐゴシック"/>
        <family val="3"/>
      </rPr>
      <t>006/春</t>
    </r>
  </si>
  <si>
    <r>
      <t>2</t>
    </r>
    <r>
      <rPr>
        <sz val="11"/>
        <rFont val="ＭＳ Ｐゴシック"/>
        <family val="3"/>
      </rPr>
      <t>005/秋</t>
    </r>
  </si>
  <si>
    <t>清交</t>
  </si>
  <si>
    <t>県立大学</t>
  </si>
  <si>
    <t>サングリーン</t>
  </si>
  <si>
    <t>グリーン</t>
  </si>
  <si>
    <t>オレンジ</t>
  </si>
  <si>
    <t>オーサンス</t>
  </si>
  <si>
    <t>ウィンズ</t>
  </si>
  <si>
    <t>フジイＴＳ</t>
  </si>
  <si>
    <t>ＴＳＨ</t>
  </si>
  <si>
    <t>樫部　祐史</t>
  </si>
  <si>
    <t>山口大学</t>
  </si>
  <si>
    <t>廣末　孝行</t>
  </si>
  <si>
    <t>鐘ヶ江　孔二</t>
  </si>
  <si>
    <t>妹尾　達也</t>
  </si>
  <si>
    <t>藤井　浩之</t>
  </si>
  <si>
    <t>長尾　　勇</t>
  </si>
  <si>
    <r>
      <t>2</t>
    </r>
    <r>
      <rPr>
        <sz val="11"/>
        <rFont val="ＭＳ Ｐゴシック"/>
        <family val="3"/>
      </rPr>
      <t>007/春</t>
    </r>
  </si>
  <si>
    <t>荒井　　暁</t>
  </si>
  <si>
    <t>緒方　篤志</t>
  </si>
  <si>
    <t>高橋　大樹</t>
  </si>
  <si>
    <t>久徳　功治</t>
  </si>
  <si>
    <t>藤井　一久</t>
  </si>
  <si>
    <t>末井　祐介</t>
  </si>
  <si>
    <t>神本　誠司</t>
  </si>
  <si>
    <t>祐恒　勇太郎</t>
  </si>
  <si>
    <r>
      <t>西田　隆</t>
    </r>
    <r>
      <rPr>
        <sz val="11"/>
        <rFont val="ＭＳ Ｐゴシック"/>
        <family val="3"/>
      </rPr>
      <t>男</t>
    </r>
  </si>
  <si>
    <t>清水　克彦</t>
  </si>
  <si>
    <r>
      <t>小林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慶太</t>
    </r>
  </si>
  <si>
    <t>伊藤　壮一郎</t>
  </si>
  <si>
    <t>ＳＴＡ</t>
  </si>
  <si>
    <t>秋本　武美</t>
  </si>
  <si>
    <t>藤岡　健智</t>
  </si>
  <si>
    <t>兼森　　薫</t>
  </si>
  <si>
    <t>伊藤　正博</t>
  </si>
  <si>
    <t>大槙　昌文</t>
  </si>
  <si>
    <r>
      <t>羽生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宏</t>
    </r>
  </si>
  <si>
    <t>佐藤　央雅</t>
  </si>
  <si>
    <t>藤井　　泉</t>
  </si>
  <si>
    <t>斎藤　哲也</t>
  </si>
  <si>
    <t>三上　　司</t>
  </si>
  <si>
    <t>岡田　啓志</t>
  </si>
  <si>
    <t>田中　信正</t>
  </si>
  <si>
    <t>野田　広志</t>
  </si>
  <si>
    <t>田中　章裕</t>
  </si>
  <si>
    <t>阿部　隼也</t>
  </si>
  <si>
    <t>西村　良太</t>
  </si>
  <si>
    <t>伊藤　智秀</t>
  </si>
  <si>
    <t>松本　　誠</t>
  </si>
  <si>
    <t>高杉　健太</t>
  </si>
  <si>
    <t>岡嵜　隼也</t>
  </si>
  <si>
    <t>柘植　信太郎</t>
  </si>
  <si>
    <t>北村　英之</t>
  </si>
  <si>
    <t>久光　康二</t>
  </si>
  <si>
    <t>増野　尚樹</t>
  </si>
  <si>
    <t>間水　諒平</t>
  </si>
  <si>
    <t>三戸　康平</t>
  </si>
  <si>
    <t>秦　　英人</t>
  </si>
  <si>
    <t>田中　文雄</t>
  </si>
  <si>
    <t>福田　哲郎</t>
  </si>
  <si>
    <t>本永　利文</t>
  </si>
  <si>
    <t>年光　宏明</t>
  </si>
  <si>
    <t>山本　公志</t>
  </si>
  <si>
    <t>山根　幸雄</t>
  </si>
  <si>
    <t>木村　祐司</t>
  </si>
  <si>
    <t>三輪　慎治</t>
  </si>
  <si>
    <t>中村　照夫</t>
  </si>
  <si>
    <t>梅田　智一</t>
  </si>
  <si>
    <t>波多　　博</t>
  </si>
  <si>
    <t>井出　幸夫</t>
  </si>
  <si>
    <t>佐々木　博和</t>
  </si>
  <si>
    <t>部坂　洋太朗</t>
  </si>
  <si>
    <t>黒川　　徹</t>
  </si>
  <si>
    <t>高松　昂太郎</t>
  </si>
  <si>
    <r>
      <t>小池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謙二</t>
    </r>
  </si>
  <si>
    <t>宮垣　明彦</t>
  </si>
  <si>
    <t>鈴木　英治</t>
  </si>
  <si>
    <t>DC</t>
  </si>
  <si>
    <t>DTP</t>
  </si>
  <si>
    <t>県庁</t>
  </si>
  <si>
    <t>清交</t>
  </si>
  <si>
    <t>ＦＴＣ</t>
  </si>
  <si>
    <t>2007/春</t>
  </si>
  <si>
    <t>宮崎 　栄子</t>
  </si>
  <si>
    <t>後田 　真里</t>
  </si>
  <si>
    <t>冨田 　千紘</t>
  </si>
  <si>
    <t>末井　充子</t>
  </si>
  <si>
    <t>石田　久美子</t>
  </si>
  <si>
    <t>山川　泰子</t>
  </si>
  <si>
    <t>桜井　眞砂子</t>
  </si>
  <si>
    <t>井本　てる子</t>
  </si>
  <si>
    <t>アリィ</t>
  </si>
  <si>
    <t>村岡　麻理子</t>
  </si>
  <si>
    <t>緒方　暁子</t>
  </si>
  <si>
    <t>木島　典子</t>
  </si>
  <si>
    <t>大谷　史恵</t>
  </si>
  <si>
    <t>関川　ユキコ</t>
  </si>
  <si>
    <t>松村　美彩</t>
  </si>
  <si>
    <t>山本　佳奈</t>
  </si>
  <si>
    <t>山本　彩加</t>
  </si>
  <si>
    <t>洞ヶ瀬　友望</t>
  </si>
  <si>
    <t>村田　千晶</t>
  </si>
  <si>
    <t>岡　  陽子</t>
  </si>
  <si>
    <r>
      <t>2007/</t>
    </r>
    <r>
      <rPr>
        <sz val="11"/>
        <rFont val="ＭＳ Ｐゴシック"/>
        <family val="3"/>
      </rPr>
      <t>秋</t>
    </r>
  </si>
  <si>
    <t>県庁</t>
  </si>
  <si>
    <t>2007/秋</t>
  </si>
  <si>
    <t>鶴岡　美香</t>
  </si>
  <si>
    <t>中江　友紀</t>
  </si>
  <si>
    <t>大谷　槙子</t>
  </si>
  <si>
    <t>福田　香織</t>
  </si>
  <si>
    <r>
      <t>紙谷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典子</t>
    </r>
  </si>
  <si>
    <t>河村　美奈子</t>
  </si>
  <si>
    <t>山田　歩美</t>
  </si>
  <si>
    <t>河村　裕子</t>
  </si>
  <si>
    <t>山本　絵梨</t>
  </si>
  <si>
    <t>山口大学</t>
  </si>
  <si>
    <t>球遊会</t>
  </si>
  <si>
    <t>サングリーン</t>
  </si>
  <si>
    <t xml:space="preserve">加藤　祐史 </t>
  </si>
  <si>
    <t>オレンジ</t>
  </si>
  <si>
    <t>ＴＳＨ</t>
  </si>
  <si>
    <t>県庁</t>
  </si>
  <si>
    <t>オーサンス</t>
  </si>
  <si>
    <t>県庁</t>
  </si>
  <si>
    <t>球遊会</t>
  </si>
  <si>
    <t>サングリーン</t>
  </si>
  <si>
    <t>オーサンス</t>
  </si>
  <si>
    <t>県庁</t>
  </si>
  <si>
    <t>県庁</t>
  </si>
  <si>
    <t>フジイＴＳ</t>
  </si>
  <si>
    <t>県立大学</t>
  </si>
  <si>
    <t>Ｔｅｎ</t>
  </si>
  <si>
    <t>県庁</t>
  </si>
  <si>
    <t>オレンジ</t>
  </si>
  <si>
    <t>サングリーン</t>
  </si>
  <si>
    <t>県庁</t>
  </si>
  <si>
    <t>県庁</t>
  </si>
  <si>
    <t>重松　慶治</t>
  </si>
  <si>
    <t>サングリーン</t>
  </si>
  <si>
    <t>グリーン</t>
  </si>
  <si>
    <t>県庁</t>
  </si>
  <si>
    <t>オレンジ</t>
  </si>
  <si>
    <t>サングリーン</t>
  </si>
  <si>
    <t>県立大学</t>
  </si>
  <si>
    <t>サングリーン</t>
  </si>
  <si>
    <t>左脇　智也</t>
  </si>
  <si>
    <t>岡田　卓也</t>
  </si>
  <si>
    <t>ウィンズ</t>
  </si>
  <si>
    <t>サングリーン</t>
  </si>
  <si>
    <t>オーサンス</t>
  </si>
  <si>
    <t>サングリーン</t>
  </si>
  <si>
    <t>県立大学</t>
  </si>
  <si>
    <t>重村　威生</t>
  </si>
  <si>
    <t>サングリーン</t>
  </si>
  <si>
    <t>オレンジ</t>
  </si>
  <si>
    <t>ウィンズ</t>
  </si>
  <si>
    <t>中電山口</t>
  </si>
  <si>
    <t>県庁</t>
  </si>
  <si>
    <t>中尾　智洋</t>
  </si>
  <si>
    <t>サングリーン</t>
  </si>
  <si>
    <t>オレンジ</t>
  </si>
  <si>
    <t>ウィンズ</t>
  </si>
  <si>
    <t>田村　正和</t>
  </si>
  <si>
    <t>STA</t>
  </si>
  <si>
    <t>上田　省司</t>
  </si>
  <si>
    <t>スピカ</t>
  </si>
  <si>
    <t>サングリーン</t>
  </si>
  <si>
    <t>オレンジ</t>
  </si>
  <si>
    <t>県立大学</t>
  </si>
  <si>
    <t>サングリーン</t>
  </si>
  <si>
    <t>オレンジ</t>
  </si>
  <si>
    <t>フジイＴＳ</t>
  </si>
  <si>
    <t>県庁</t>
  </si>
  <si>
    <t>小野  恵介</t>
  </si>
  <si>
    <t>県庁</t>
  </si>
  <si>
    <t>オレンジ</t>
  </si>
  <si>
    <t>ウィンズ</t>
  </si>
  <si>
    <t>フジイＴＳ</t>
  </si>
  <si>
    <t>県庁</t>
  </si>
  <si>
    <t>サングリーン</t>
  </si>
  <si>
    <t>オレンジ</t>
  </si>
  <si>
    <t>栗林　典史</t>
  </si>
  <si>
    <t>神本　誠司</t>
  </si>
  <si>
    <t>フジイＴＳ</t>
  </si>
  <si>
    <t>竹中　雅俊</t>
  </si>
  <si>
    <t>サングリーン</t>
  </si>
  <si>
    <t>ウィンズ</t>
  </si>
  <si>
    <t>ウィンズ</t>
  </si>
  <si>
    <t>今澤　敏男</t>
  </si>
  <si>
    <t>STA</t>
  </si>
  <si>
    <t>香河  憲成</t>
  </si>
  <si>
    <t>村元　康男</t>
  </si>
  <si>
    <t>県立大学</t>
  </si>
  <si>
    <t>グリーン</t>
  </si>
  <si>
    <t>県庁</t>
  </si>
  <si>
    <t>高木　鐘一</t>
  </si>
  <si>
    <t>中電山口</t>
  </si>
  <si>
    <t>Ｔｅｎ</t>
  </si>
  <si>
    <t>山本　真司</t>
  </si>
  <si>
    <t>西　　隆良</t>
  </si>
  <si>
    <t>オーサンス</t>
  </si>
  <si>
    <t>清水　隆弘</t>
  </si>
  <si>
    <t>グリーン</t>
  </si>
  <si>
    <t>笹川　克也</t>
  </si>
  <si>
    <t>フジイＴＳ</t>
  </si>
  <si>
    <t>磯野　博志</t>
  </si>
  <si>
    <t>スピカ</t>
  </si>
  <si>
    <t>河畑　英夫</t>
  </si>
  <si>
    <t>サングリーン</t>
  </si>
  <si>
    <t>井関  禎之</t>
  </si>
  <si>
    <t>県立大学</t>
  </si>
  <si>
    <t>ウィンズ</t>
  </si>
  <si>
    <t>妹尾　慎也</t>
  </si>
  <si>
    <t>県立大学</t>
  </si>
  <si>
    <t>スピカ</t>
  </si>
  <si>
    <t>鐘ヶ江　孔二</t>
  </si>
  <si>
    <t>サングリーン</t>
  </si>
  <si>
    <t>ＴＳＨ</t>
  </si>
  <si>
    <t>弘中　智之</t>
  </si>
  <si>
    <t>Ｔｅｎ</t>
  </si>
  <si>
    <t>平岡　達也</t>
  </si>
  <si>
    <t>県庁</t>
  </si>
  <si>
    <t>重村　一郎</t>
  </si>
  <si>
    <t>フジイＴＳ</t>
  </si>
  <si>
    <t>Ｔｅｎ</t>
  </si>
  <si>
    <t>吉屋　充規</t>
  </si>
  <si>
    <t>STA</t>
  </si>
  <si>
    <t>フジイＴＳ</t>
  </si>
  <si>
    <t>弘中　裕介</t>
  </si>
  <si>
    <t>オーサンス</t>
  </si>
  <si>
    <t>サングリーン</t>
  </si>
  <si>
    <t>堀　　隆幸</t>
  </si>
  <si>
    <t>県立大学</t>
  </si>
  <si>
    <t>山下　宏樹</t>
  </si>
  <si>
    <t>正木　雄太</t>
  </si>
  <si>
    <t>羽生　　宏</t>
  </si>
  <si>
    <t>ウィンズ</t>
  </si>
  <si>
    <t>小林  健太郎</t>
  </si>
  <si>
    <t>中島　紳護</t>
  </si>
  <si>
    <t>Ｔｅｎ</t>
  </si>
  <si>
    <t>岡藤　圭吾</t>
  </si>
  <si>
    <t>岡嵜　隼也</t>
  </si>
  <si>
    <t>間水　諒平</t>
  </si>
  <si>
    <t>Ｔｅｎ</t>
  </si>
  <si>
    <t>県立大学</t>
  </si>
  <si>
    <t>県立大学</t>
  </si>
  <si>
    <t>県庁</t>
  </si>
  <si>
    <t>サングリーン</t>
  </si>
  <si>
    <t>サングリーン</t>
  </si>
  <si>
    <t>井後　宏康</t>
  </si>
  <si>
    <t>YULTA</t>
  </si>
  <si>
    <t>西海　　敦</t>
  </si>
  <si>
    <t>福田　信之</t>
  </si>
  <si>
    <t>Ｔｅｎ</t>
  </si>
  <si>
    <t>衛藤　  靖</t>
  </si>
  <si>
    <t>小林　正典</t>
  </si>
  <si>
    <t>YULTA</t>
  </si>
  <si>
    <t>谷川　  慎</t>
  </si>
  <si>
    <t>Ｔｅｎ</t>
  </si>
  <si>
    <t>澤田  　誠</t>
  </si>
  <si>
    <t>STA</t>
  </si>
  <si>
    <t>大野　竜汰</t>
  </si>
  <si>
    <t>グリーン</t>
  </si>
  <si>
    <t>ＴＳＨ</t>
  </si>
  <si>
    <t>中電山口</t>
  </si>
  <si>
    <t>2007Ｒ大会</t>
  </si>
  <si>
    <t>荒牧　敬之</t>
  </si>
  <si>
    <t>ラブフォーティ</t>
  </si>
  <si>
    <r>
      <t>田代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雄也</t>
    </r>
  </si>
  <si>
    <t>池崎　憲太郎</t>
  </si>
  <si>
    <t>中島　康之</t>
  </si>
  <si>
    <t>坂田　大樹</t>
  </si>
  <si>
    <t>岡本　文浩</t>
  </si>
  <si>
    <t>原野　正利</t>
  </si>
  <si>
    <t>中村　照夫</t>
  </si>
  <si>
    <t>所　属</t>
  </si>
  <si>
    <t>AP</t>
  </si>
  <si>
    <t>県庁</t>
  </si>
  <si>
    <t>グリーン</t>
  </si>
  <si>
    <t>中電山口</t>
  </si>
  <si>
    <t>オレンジ</t>
  </si>
  <si>
    <t>重村　威生</t>
  </si>
  <si>
    <t>オレンジ</t>
  </si>
  <si>
    <t>西　　隆良</t>
  </si>
  <si>
    <t>オーサンス</t>
  </si>
  <si>
    <t>神本　誠司</t>
  </si>
  <si>
    <t>フジイＴＳ</t>
  </si>
  <si>
    <t>07Ｒ大会</t>
  </si>
  <si>
    <t>西村　史子</t>
  </si>
  <si>
    <t>岡田　優子</t>
  </si>
  <si>
    <t>衛藤　美嘉</t>
  </si>
  <si>
    <t>磯野　典子</t>
  </si>
  <si>
    <t>所　属</t>
  </si>
  <si>
    <t>AP</t>
  </si>
  <si>
    <t>清交</t>
  </si>
  <si>
    <t>清交</t>
  </si>
  <si>
    <t>オレンジ</t>
  </si>
  <si>
    <t>田中　文雄</t>
  </si>
  <si>
    <t>清交</t>
  </si>
  <si>
    <t>福田　哲郎</t>
  </si>
  <si>
    <t>吉木　祥徳</t>
  </si>
  <si>
    <t>岡崎　　正</t>
  </si>
  <si>
    <t>中電山口</t>
  </si>
  <si>
    <t>登田　　豪</t>
  </si>
  <si>
    <t>清交</t>
  </si>
  <si>
    <t>清交</t>
  </si>
  <si>
    <t>波多　　博</t>
  </si>
  <si>
    <t>井出　幸夫</t>
  </si>
  <si>
    <t>清交</t>
  </si>
  <si>
    <r>
      <t>小池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謙二</t>
    </r>
  </si>
  <si>
    <t>宮垣　明彦</t>
  </si>
  <si>
    <t>県庁</t>
  </si>
  <si>
    <t>鈴木　英治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</si>
</sst>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 "/>
    <numFmt numFmtId="184" formatCode="#,##0.0;[Red]\-#,##0.0"/>
    <numFmt numFmtId="185" formatCode="#,##0_ ;[Red]\-#,##0\ "/>
    <numFmt numFmtId="186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182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2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>
      <alignment vertical="center"/>
      <protection/>
    </xf>
    <xf numFmtId="182" fontId="0" fillId="0" borderId="0" xfId="21" applyNumberForma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2" borderId="0" xfId="21" applyFont="1" applyFill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49" fontId="0" fillId="2" borderId="0" xfId="21" applyNumberFormat="1" applyFill="1" applyAlignment="1">
      <alignment horizontal="center" vertical="center"/>
      <protection/>
    </xf>
    <xf numFmtId="182" fontId="0" fillId="0" borderId="0" xfId="21" applyNumberFormat="1" applyFont="1" applyAlignment="1">
      <alignment horizontal="center" vertical="center"/>
      <protection/>
    </xf>
    <xf numFmtId="183" fontId="0" fillId="0" borderId="0" xfId="21" applyNumberFormat="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 shrinkToFit="1"/>
      <protection/>
    </xf>
    <xf numFmtId="0" fontId="0" fillId="0" borderId="0" xfId="21" applyFont="1" applyAlignment="1" quotePrefix="1">
      <alignment horizontal="left" vertical="center" shrinkToFit="1"/>
      <protection/>
    </xf>
    <xf numFmtId="0" fontId="0" fillId="0" borderId="0" xfId="21" applyFont="1" applyAlignment="1" quotePrefix="1">
      <alignment horizontal="left" vertical="center"/>
      <protection/>
    </xf>
    <xf numFmtId="0" fontId="0" fillId="0" borderId="0" xfId="21" applyFont="1" applyAlignment="1">
      <alignment horizontal="left" vertical="center" shrinkToFit="1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21" applyAlignment="1">
      <alignment horizontal="center" vertical="center"/>
      <protection/>
    </xf>
    <xf numFmtId="0" fontId="0" fillId="0" borderId="0" xfId="21" applyAlignment="1" quotePrefix="1">
      <alignment horizontal="center" vertical="center"/>
      <protection/>
    </xf>
    <xf numFmtId="0" fontId="0" fillId="0" borderId="0" xfId="21" applyFont="1" applyAlignment="1" quotePrefix="1">
      <alignment horizontal="center" vertical="center"/>
      <protection/>
    </xf>
    <xf numFmtId="0" fontId="0" fillId="0" borderId="0" xfId="21" applyFont="1" applyAlignment="1" quotePrefix="1">
      <alignment horizontal="center" vertical="center"/>
      <protection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06ランキングデー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117;&#26412;&#23578;&#30007;\My%20Documents\YCTA\&#12521;&#12531;&#12461;&#12531;&#12464;\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"/>
      <sheetName val="point"/>
      <sheetName val="1M"/>
      <sheetName val="1W"/>
      <sheetName val="35M"/>
      <sheetName val="40M"/>
      <sheetName val="40W"/>
      <sheetName val="45M"/>
      <sheetName val="45W"/>
      <sheetName val="50M"/>
      <sheetName val="50W"/>
      <sheetName val="55M"/>
      <sheetName val="55W"/>
      <sheetName val="60M"/>
      <sheetName val="60W"/>
      <sheetName val="65M"/>
      <sheetName val="65W"/>
      <sheetName val="70M"/>
      <sheetName val="75M"/>
    </sheetNames>
    <sheetDataSet>
      <sheetData sheetId="0">
        <row r="13">
          <cell r="A13" t="str">
            <v>1M</v>
          </cell>
          <cell r="B13">
            <v>4</v>
          </cell>
          <cell r="C13">
            <v>1</v>
          </cell>
          <cell r="D13">
            <v>0.75</v>
          </cell>
        </row>
        <row r="14">
          <cell r="A14" t="str">
            <v>1W</v>
          </cell>
          <cell r="B14">
            <v>4</v>
          </cell>
          <cell r="C14">
            <v>0.75</v>
          </cell>
          <cell r="D14">
            <v>0.5</v>
          </cell>
        </row>
        <row r="15">
          <cell r="A15" t="str">
            <v>35M</v>
          </cell>
          <cell r="B15">
            <v>1</v>
          </cell>
          <cell r="C15">
            <v>0.3</v>
          </cell>
          <cell r="D15">
            <v>0.2</v>
          </cell>
        </row>
        <row r="16">
          <cell r="A16" t="str">
            <v>40W</v>
          </cell>
          <cell r="B16">
            <v>1</v>
          </cell>
          <cell r="C16">
            <v>0.3</v>
          </cell>
          <cell r="D16">
            <v>0.2</v>
          </cell>
        </row>
        <row r="17">
          <cell r="A17" t="str">
            <v>45M</v>
          </cell>
          <cell r="B17">
            <v>3</v>
          </cell>
          <cell r="C17">
            <v>0.3</v>
          </cell>
          <cell r="D17">
            <v>0.2</v>
          </cell>
        </row>
        <row r="18">
          <cell r="A18" t="str">
            <v>45W</v>
          </cell>
          <cell r="B18">
            <v>1</v>
          </cell>
          <cell r="C18">
            <v>0.3</v>
          </cell>
          <cell r="D18">
            <v>0.2</v>
          </cell>
        </row>
        <row r="19">
          <cell r="A19" t="str">
            <v>50M</v>
          </cell>
          <cell r="B19">
            <v>1</v>
          </cell>
          <cell r="C19">
            <v>0.3</v>
          </cell>
          <cell r="D19">
            <v>0.2</v>
          </cell>
        </row>
        <row r="20">
          <cell r="A20" t="str">
            <v>50W</v>
          </cell>
          <cell r="B20">
            <v>1</v>
          </cell>
          <cell r="C20">
            <v>0.3</v>
          </cell>
          <cell r="D20">
            <v>0.2</v>
          </cell>
        </row>
        <row r="21">
          <cell r="A21" t="str">
            <v>55M</v>
          </cell>
          <cell r="B21">
            <v>2</v>
          </cell>
          <cell r="C21">
            <v>0.3</v>
          </cell>
          <cell r="D21">
            <v>0.2</v>
          </cell>
        </row>
        <row r="22">
          <cell r="A22" t="str">
            <v>55W</v>
          </cell>
          <cell r="B22">
            <v>1</v>
          </cell>
          <cell r="C22">
            <v>0.3</v>
          </cell>
          <cell r="D22">
            <v>0.2</v>
          </cell>
        </row>
        <row r="23">
          <cell r="A23" t="str">
            <v>60M</v>
          </cell>
          <cell r="B23">
            <v>2</v>
          </cell>
          <cell r="C23">
            <v>0.3</v>
          </cell>
          <cell r="D23">
            <v>0.2</v>
          </cell>
        </row>
        <row r="24">
          <cell r="A24" t="str">
            <v>60W</v>
          </cell>
          <cell r="B24">
            <v>1</v>
          </cell>
          <cell r="C24">
            <v>0.3</v>
          </cell>
          <cell r="D24">
            <v>0.2</v>
          </cell>
        </row>
        <row r="25">
          <cell r="A25" t="str">
            <v>65M</v>
          </cell>
          <cell r="B25">
            <v>1</v>
          </cell>
          <cell r="C25">
            <v>0.3</v>
          </cell>
          <cell r="D25">
            <v>0.2</v>
          </cell>
        </row>
        <row r="26">
          <cell r="A26" t="str">
            <v>65W</v>
          </cell>
          <cell r="B26">
            <v>1</v>
          </cell>
          <cell r="C26">
            <v>0.3</v>
          </cell>
          <cell r="D26">
            <v>0.2</v>
          </cell>
        </row>
        <row r="27">
          <cell r="A27" t="str">
            <v>70M</v>
          </cell>
          <cell r="B27">
            <v>1</v>
          </cell>
          <cell r="C27">
            <v>0.3</v>
          </cell>
          <cell r="D27">
            <v>0.2</v>
          </cell>
        </row>
        <row r="28">
          <cell r="A28" t="str">
            <v>75M</v>
          </cell>
          <cell r="B28">
            <v>1</v>
          </cell>
          <cell r="C28">
            <v>0.3</v>
          </cell>
          <cell r="D28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417"/>
  <sheetViews>
    <sheetView tabSelected="1"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16" customWidth="1"/>
    <col min="2" max="2" width="1.625" style="16" customWidth="1"/>
    <col min="3" max="3" width="13.625" style="15" customWidth="1"/>
    <col min="4" max="4" width="16.625" style="16" customWidth="1"/>
    <col min="5" max="7" width="7.00390625" style="18" customWidth="1"/>
    <col min="8" max="41" width="6.625" style="18" customWidth="1"/>
    <col min="42" max="16384" width="9.00390625" style="16" customWidth="1"/>
  </cols>
  <sheetData>
    <row r="1" spans="1:41" ht="13.5">
      <c r="A1" s="14" t="s">
        <v>8</v>
      </c>
      <c r="B1" s="14"/>
      <c r="E1" s="17"/>
      <c r="F1" s="17"/>
      <c r="G1" s="17"/>
      <c r="I1" s="36" t="s">
        <v>844</v>
      </c>
      <c r="J1" s="36"/>
      <c r="K1" s="36"/>
      <c r="L1" s="37" t="s">
        <v>845</v>
      </c>
      <c r="M1" s="36"/>
      <c r="N1" s="36"/>
      <c r="O1" s="39" t="s">
        <v>1186</v>
      </c>
      <c r="P1" s="36"/>
      <c r="Q1" s="36"/>
      <c r="R1" s="38" t="s">
        <v>1024</v>
      </c>
      <c r="S1" s="36"/>
      <c r="T1" s="36"/>
      <c r="U1" s="36"/>
      <c r="V1" s="36"/>
      <c r="W1" s="36"/>
      <c r="X1" s="36" t="s">
        <v>843</v>
      </c>
      <c r="Y1" s="36"/>
      <c r="Z1" s="36"/>
      <c r="AA1" s="36"/>
      <c r="AB1" s="36"/>
      <c r="AC1" s="36"/>
      <c r="AD1" s="36" t="s">
        <v>605</v>
      </c>
      <c r="AE1" s="36"/>
      <c r="AF1" s="36"/>
      <c r="AG1" s="36"/>
      <c r="AH1" s="36"/>
      <c r="AI1" s="36"/>
      <c r="AJ1" s="37" t="s">
        <v>851</v>
      </c>
      <c r="AK1" s="36"/>
      <c r="AL1" s="36"/>
      <c r="AM1" s="36"/>
      <c r="AN1" s="36"/>
      <c r="AO1" s="36"/>
    </row>
    <row r="2" spans="1:41" ht="13.5">
      <c r="A2" s="19" t="s">
        <v>437</v>
      </c>
      <c r="B2" s="19"/>
      <c r="C2" s="19" t="s">
        <v>9</v>
      </c>
      <c r="D2" s="19" t="s">
        <v>438</v>
      </c>
      <c r="E2" s="19" t="s">
        <v>439</v>
      </c>
      <c r="F2" s="19" t="s">
        <v>436</v>
      </c>
      <c r="G2" s="20" t="s">
        <v>811</v>
      </c>
      <c r="H2" s="20" t="s">
        <v>812</v>
      </c>
      <c r="I2" s="20" t="s">
        <v>846</v>
      </c>
      <c r="J2" s="21" t="s">
        <v>847</v>
      </c>
      <c r="K2" s="21" t="s">
        <v>848</v>
      </c>
      <c r="L2" s="20" t="s">
        <v>846</v>
      </c>
      <c r="M2" s="21" t="s">
        <v>847</v>
      </c>
      <c r="N2" s="21" t="s">
        <v>848</v>
      </c>
      <c r="O2" s="20" t="s">
        <v>140</v>
      </c>
      <c r="P2" s="20" t="s">
        <v>141</v>
      </c>
      <c r="Q2" s="20" t="s">
        <v>142</v>
      </c>
      <c r="R2" s="20" t="s">
        <v>140</v>
      </c>
      <c r="S2" s="20" t="s">
        <v>141</v>
      </c>
      <c r="T2" s="20" t="s">
        <v>142</v>
      </c>
      <c r="U2" s="20" t="s">
        <v>143</v>
      </c>
      <c r="V2" s="21" t="s">
        <v>847</v>
      </c>
      <c r="W2" s="21" t="s">
        <v>848</v>
      </c>
      <c r="X2" s="20" t="s">
        <v>140</v>
      </c>
      <c r="Y2" s="20" t="s">
        <v>141</v>
      </c>
      <c r="Z2" s="20" t="s">
        <v>142</v>
      </c>
      <c r="AA2" s="20" t="s">
        <v>143</v>
      </c>
      <c r="AB2" s="21" t="s">
        <v>847</v>
      </c>
      <c r="AC2" s="21" t="s">
        <v>848</v>
      </c>
      <c r="AD2" s="20" t="s">
        <v>140</v>
      </c>
      <c r="AE2" s="20" t="s">
        <v>141</v>
      </c>
      <c r="AF2" s="20" t="s">
        <v>142</v>
      </c>
      <c r="AG2" s="20" t="s">
        <v>143</v>
      </c>
      <c r="AH2" s="21" t="s">
        <v>847</v>
      </c>
      <c r="AI2" s="21" t="s">
        <v>848</v>
      </c>
      <c r="AJ2" s="20" t="s">
        <v>140</v>
      </c>
      <c r="AK2" s="20" t="s">
        <v>141</v>
      </c>
      <c r="AL2" s="20" t="s">
        <v>142</v>
      </c>
      <c r="AM2" s="20" t="s">
        <v>143</v>
      </c>
      <c r="AN2" s="21" t="s">
        <v>847</v>
      </c>
      <c r="AO2" s="21" t="s">
        <v>848</v>
      </c>
    </row>
    <row r="3" spans="1:41" ht="13.5">
      <c r="A3" s="15">
        <v>1</v>
      </c>
      <c r="B3" s="15"/>
      <c r="C3" s="15" t="s">
        <v>11</v>
      </c>
      <c r="D3" s="15" t="s">
        <v>1036</v>
      </c>
      <c r="E3" s="22">
        <f aca="true" t="shared" si="0" ref="E3:E66">H3/G3</f>
        <v>71.5</v>
      </c>
      <c r="F3" s="23">
        <f aca="true" t="shared" si="1" ref="F3:F66">COUNT(I3:AO3)</f>
        <v>2</v>
      </c>
      <c r="G3" s="23">
        <f>IF(F3&lt;3,2,F3)</f>
        <v>2</v>
      </c>
      <c r="H3" s="24">
        <f>SUM(I3:AO3)</f>
        <v>143</v>
      </c>
      <c r="I3" s="25">
        <v>65</v>
      </c>
      <c r="J3" s="25"/>
      <c r="K3" s="25"/>
      <c r="L3" s="25">
        <v>78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13.5">
      <c r="A4" s="15">
        <v>2</v>
      </c>
      <c r="B4" s="15"/>
      <c r="C4" s="15" t="s">
        <v>93</v>
      </c>
      <c r="D4" s="15" t="s">
        <v>1045</v>
      </c>
      <c r="E4" s="22">
        <f t="shared" si="0"/>
        <v>61</v>
      </c>
      <c r="F4" s="23">
        <f t="shared" si="1"/>
        <v>2</v>
      </c>
      <c r="G4" s="23">
        <f>IF(F4&lt;3,2,F4)</f>
        <v>2</v>
      </c>
      <c r="H4" s="24">
        <f>SUM(I4:AO4)</f>
        <v>122</v>
      </c>
      <c r="I4" s="25"/>
      <c r="J4" s="25"/>
      <c r="K4" s="25"/>
      <c r="L4" s="25">
        <v>52</v>
      </c>
      <c r="M4" s="25"/>
      <c r="N4" s="25"/>
      <c r="O4" s="25">
        <v>70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13.5">
      <c r="A5" s="15">
        <v>3</v>
      </c>
      <c r="B5" s="15"/>
      <c r="C5" s="15" t="s">
        <v>43</v>
      </c>
      <c r="D5" s="15" t="s">
        <v>1036</v>
      </c>
      <c r="E5" s="22">
        <f t="shared" si="0"/>
        <v>60.5</v>
      </c>
      <c r="F5" s="23">
        <f t="shared" si="1"/>
        <v>2</v>
      </c>
      <c r="G5" s="23">
        <f>IF(F5&lt;3,2,F5)</f>
        <v>2</v>
      </c>
      <c r="H5" s="24">
        <f>SUM(I5:AO5)</f>
        <v>121</v>
      </c>
      <c r="I5" s="25">
        <v>65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>
        <v>56</v>
      </c>
      <c r="AK5" s="25"/>
      <c r="AL5" s="25"/>
      <c r="AM5" s="25"/>
      <c r="AN5" s="25"/>
      <c r="AO5" s="25"/>
    </row>
    <row r="6" spans="1:41" ht="13.5">
      <c r="A6" s="15">
        <v>4</v>
      </c>
      <c r="B6" s="15"/>
      <c r="C6" s="15" t="s">
        <v>95</v>
      </c>
      <c r="D6" s="15" t="s">
        <v>1037</v>
      </c>
      <c r="E6" s="22">
        <f t="shared" si="0"/>
        <v>59</v>
      </c>
      <c r="F6" s="23">
        <f t="shared" si="1"/>
        <v>3</v>
      </c>
      <c r="G6" s="23">
        <f>IF(F6&lt;3,2,F6)</f>
        <v>3</v>
      </c>
      <c r="H6" s="24">
        <f>SUM(I6:AO6)</f>
        <v>177</v>
      </c>
      <c r="I6" s="25"/>
      <c r="J6" s="25"/>
      <c r="K6" s="25"/>
      <c r="L6" s="25">
        <v>65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>
        <v>70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>
        <v>42</v>
      </c>
      <c r="AK6" s="25"/>
      <c r="AL6" s="25"/>
      <c r="AM6" s="25"/>
      <c r="AN6" s="25"/>
      <c r="AO6" s="25"/>
    </row>
    <row r="7" spans="1:41" ht="13.5">
      <c r="A7" s="15">
        <v>5</v>
      </c>
      <c r="B7" s="15"/>
      <c r="C7" s="15" t="s">
        <v>549</v>
      </c>
      <c r="D7" s="15" t="s">
        <v>92</v>
      </c>
      <c r="E7" s="22">
        <f t="shared" si="0"/>
        <v>54</v>
      </c>
      <c r="F7" s="23">
        <f t="shared" si="1"/>
        <v>4</v>
      </c>
      <c r="G7" s="23">
        <f>IF(F7&lt;3,2,F7)-1</f>
        <v>3</v>
      </c>
      <c r="H7" s="24">
        <f>SUM(I7:AO7)-35</f>
        <v>162</v>
      </c>
      <c r="I7" s="25"/>
      <c r="J7" s="25"/>
      <c r="K7" s="25"/>
      <c r="L7" s="25"/>
      <c r="M7" s="25">
        <v>36</v>
      </c>
      <c r="N7" s="25"/>
      <c r="O7" s="25"/>
      <c r="P7" s="25"/>
      <c r="Q7" s="25"/>
      <c r="R7" s="25">
        <v>70</v>
      </c>
      <c r="S7" s="25"/>
      <c r="T7" s="25"/>
      <c r="U7" s="25"/>
      <c r="V7" s="25"/>
      <c r="W7" s="25"/>
      <c r="X7" s="25">
        <v>56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>
        <v>35</v>
      </c>
      <c r="AK7" s="25"/>
      <c r="AL7" s="25"/>
      <c r="AM7" s="25"/>
      <c r="AN7" s="25"/>
      <c r="AO7" s="25"/>
    </row>
    <row r="8" spans="1:41" ht="13.5">
      <c r="A8" s="15">
        <v>6</v>
      </c>
      <c r="B8" s="15"/>
      <c r="C8" s="26" t="s">
        <v>77</v>
      </c>
      <c r="D8" s="26" t="s">
        <v>113</v>
      </c>
      <c r="E8" s="22">
        <f t="shared" si="0"/>
        <v>53.5</v>
      </c>
      <c r="F8" s="23">
        <f t="shared" si="1"/>
        <v>2</v>
      </c>
      <c r="G8" s="23">
        <f aca="true" t="shared" si="2" ref="G8:G16">IF(F8&lt;3,2,F8)</f>
        <v>2</v>
      </c>
      <c r="H8" s="24">
        <f aca="true" t="shared" si="3" ref="H8:H16">SUM(I8:AO8)</f>
        <v>107</v>
      </c>
      <c r="I8" s="25"/>
      <c r="J8" s="25"/>
      <c r="K8" s="25"/>
      <c r="L8" s="25">
        <v>65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>
        <v>42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3.5">
      <c r="A9" s="15">
        <v>7</v>
      </c>
      <c r="B9" s="15"/>
      <c r="C9" s="26" t="s">
        <v>195</v>
      </c>
      <c r="D9" s="26" t="s">
        <v>1038</v>
      </c>
      <c r="E9" s="22">
        <f t="shared" si="0"/>
        <v>52</v>
      </c>
      <c r="F9" s="23">
        <f t="shared" si="1"/>
        <v>1</v>
      </c>
      <c r="G9" s="23">
        <f t="shared" si="2"/>
        <v>2</v>
      </c>
      <c r="H9" s="24">
        <f t="shared" si="3"/>
        <v>104</v>
      </c>
      <c r="I9" s="25">
        <v>104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3.5">
      <c r="A10" s="15">
        <v>8</v>
      </c>
      <c r="B10" s="15"/>
      <c r="C10" s="26" t="s">
        <v>75</v>
      </c>
      <c r="D10" s="26" t="s">
        <v>113</v>
      </c>
      <c r="E10" s="22">
        <f t="shared" si="0"/>
        <v>52</v>
      </c>
      <c r="F10" s="23">
        <f t="shared" si="1"/>
        <v>2</v>
      </c>
      <c r="G10" s="23">
        <f t="shared" si="2"/>
        <v>2</v>
      </c>
      <c r="H10" s="24">
        <f t="shared" si="3"/>
        <v>104</v>
      </c>
      <c r="I10" s="25">
        <v>52</v>
      </c>
      <c r="J10" s="25"/>
      <c r="K10" s="25"/>
      <c r="L10" s="25">
        <v>52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3.5">
      <c r="A11" s="15">
        <v>9</v>
      </c>
      <c r="B11" s="15"/>
      <c r="C11" s="15" t="s">
        <v>833</v>
      </c>
      <c r="D11" s="15" t="s">
        <v>897</v>
      </c>
      <c r="E11" s="22">
        <f t="shared" si="0"/>
        <v>50.5</v>
      </c>
      <c r="F11" s="23">
        <f t="shared" si="1"/>
        <v>2</v>
      </c>
      <c r="G11" s="23">
        <f t="shared" si="2"/>
        <v>2</v>
      </c>
      <c r="H11" s="24">
        <f t="shared" si="3"/>
        <v>101</v>
      </c>
      <c r="I11" s="25"/>
      <c r="J11" s="25"/>
      <c r="K11" s="25"/>
      <c r="L11" s="25">
        <v>52</v>
      </c>
      <c r="M11" s="25"/>
      <c r="N11" s="25"/>
      <c r="O11" s="25"/>
      <c r="P11" s="25"/>
      <c r="Q11" s="25"/>
      <c r="R11" s="25">
        <v>49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13.5">
      <c r="A12" s="15">
        <v>10</v>
      </c>
      <c r="B12" s="15"/>
      <c r="C12" s="26" t="s">
        <v>1039</v>
      </c>
      <c r="D12" s="26" t="s">
        <v>113</v>
      </c>
      <c r="E12" s="22">
        <f t="shared" si="0"/>
        <v>47.5</v>
      </c>
      <c r="F12" s="23">
        <f t="shared" si="1"/>
        <v>2</v>
      </c>
      <c r="G12" s="23">
        <f t="shared" si="2"/>
        <v>2</v>
      </c>
      <c r="H12" s="24">
        <f t="shared" si="3"/>
        <v>95</v>
      </c>
      <c r="I12" s="25">
        <v>30</v>
      </c>
      <c r="J12" s="25"/>
      <c r="K12" s="25"/>
      <c r="L12" s="25">
        <v>65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3.5">
      <c r="A13" s="15">
        <v>11</v>
      </c>
      <c r="B13" s="15"/>
      <c r="C13" s="26" t="s">
        <v>134</v>
      </c>
      <c r="D13" s="26" t="s">
        <v>1040</v>
      </c>
      <c r="E13" s="22">
        <f t="shared" si="0"/>
        <v>45.5</v>
      </c>
      <c r="F13" s="23">
        <f t="shared" si="1"/>
        <v>2</v>
      </c>
      <c r="G13" s="23">
        <f t="shared" si="2"/>
        <v>2</v>
      </c>
      <c r="H13" s="24">
        <f t="shared" si="3"/>
        <v>91</v>
      </c>
      <c r="I13" s="25">
        <v>39</v>
      </c>
      <c r="J13" s="25"/>
      <c r="K13" s="25"/>
      <c r="L13" s="25">
        <v>52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13.5">
      <c r="A14" s="15">
        <v>12</v>
      </c>
      <c r="B14" s="15"/>
      <c r="C14" s="26" t="s">
        <v>548</v>
      </c>
      <c r="D14" s="26" t="s">
        <v>167</v>
      </c>
      <c r="E14" s="22">
        <f t="shared" si="0"/>
        <v>42</v>
      </c>
      <c r="F14" s="23">
        <f t="shared" si="1"/>
        <v>2</v>
      </c>
      <c r="G14" s="23">
        <f t="shared" si="2"/>
        <v>2</v>
      </c>
      <c r="H14" s="24">
        <f t="shared" si="3"/>
        <v>84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>
        <v>14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>
        <v>70</v>
      </c>
      <c r="AK14" s="25"/>
      <c r="AL14" s="25"/>
      <c r="AM14" s="25"/>
      <c r="AN14" s="25"/>
      <c r="AO14" s="25"/>
    </row>
    <row r="15" spans="1:41" ht="13.5">
      <c r="A15" s="15">
        <v>13</v>
      </c>
      <c r="B15" s="15"/>
      <c r="C15" s="15" t="s">
        <v>19</v>
      </c>
      <c r="D15" s="15" t="s">
        <v>1041</v>
      </c>
      <c r="E15" s="22">
        <f t="shared" si="0"/>
        <v>37.666666666666664</v>
      </c>
      <c r="F15" s="23">
        <f t="shared" si="1"/>
        <v>3</v>
      </c>
      <c r="G15" s="23">
        <f t="shared" si="2"/>
        <v>3</v>
      </c>
      <c r="H15" s="24">
        <f t="shared" si="3"/>
        <v>113</v>
      </c>
      <c r="I15" s="25">
        <v>22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>
        <v>56</v>
      </c>
      <c r="AE15" s="25"/>
      <c r="AF15" s="25"/>
      <c r="AG15" s="25"/>
      <c r="AH15" s="25"/>
      <c r="AI15" s="25"/>
      <c r="AJ15" s="25">
        <v>35</v>
      </c>
      <c r="AK15" s="25"/>
      <c r="AL15" s="25"/>
      <c r="AM15" s="25"/>
      <c r="AN15" s="25"/>
      <c r="AO15" s="25"/>
    </row>
    <row r="16" spans="1:41" ht="13.5">
      <c r="A16" s="15">
        <v>14</v>
      </c>
      <c r="B16" s="15"/>
      <c r="C16" s="26" t="s">
        <v>80</v>
      </c>
      <c r="D16" s="26" t="s">
        <v>113</v>
      </c>
      <c r="E16" s="22">
        <f t="shared" si="0"/>
        <v>36</v>
      </c>
      <c r="F16" s="23">
        <f t="shared" si="1"/>
        <v>2</v>
      </c>
      <c r="G16" s="23">
        <f t="shared" si="2"/>
        <v>2</v>
      </c>
      <c r="H16" s="24">
        <f t="shared" si="3"/>
        <v>72</v>
      </c>
      <c r="I16" s="25"/>
      <c r="J16" s="25"/>
      <c r="K16" s="25"/>
      <c r="L16" s="25">
        <v>16</v>
      </c>
      <c r="M16" s="25"/>
      <c r="N16" s="25"/>
      <c r="O16" s="25"/>
      <c r="P16" s="25"/>
      <c r="Q16" s="25"/>
      <c r="R16" s="25">
        <v>56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13.5">
      <c r="A17" s="15">
        <v>15</v>
      </c>
      <c r="B17" s="15"/>
      <c r="C17" s="15" t="s">
        <v>103</v>
      </c>
      <c r="D17" s="28" t="s">
        <v>1044</v>
      </c>
      <c r="E17" s="22">
        <f t="shared" si="0"/>
        <v>35.2</v>
      </c>
      <c r="F17" s="23">
        <f t="shared" si="1"/>
        <v>6</v>
      </c>
      <c r="G17" s="23">
        <f>IF(F17&lt;3,2,F17)-1</f>
        <v>5</v>
      </c>
      <c r="H17" s="24">
        <f>SUM(I17:AO17)-21</f>
        <v>176</v>
      </c>
      <c r="I17" s="25">
        <v>39</v>
      </c>
      <c r="J17" s="25"/>
      <c r="K17" s="25"/>
      <c r="L17" s="25">
        <v>39</v>
      </c>
      <c r="M17" s="25"/>
      <c r="N17" s="25"/>
      <c r="O17" s="25">
        <v>56</v>
      </c>
      <c r="P17" s="25"/>
      <c r="Q17" s="25"/>
      <c r="R17" s="25">
        <v>21</v>
      </c>
      <c r="S17" s="25"/>
      <c r="T17" s="25"/>
      <c r="U17" s="25"/>
      <c r="V17" s="25"/>
      <c r="W17" s="25"/>
      <c r="X17" s="25">
        <v>21</v>
      </c>
      <c r="Y17" s="25"/>
      <c r="Z17" s="25"/>
      <c r="AA17" s="25"/>
      <c r="AB17" s="25"/>
      <c r="AC17" s="25"/>
      <c r="AD17" s="25">
        <v>21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3.5">
      <c r="A18" s="15">
        <v>16</v>
      </c>
      <c r="B18" s="15"/>
      <c r="C18" s="15" t="s">
        <v>105</v>
      </c>
      <c r="D18" s="28" t="s">
        <v>1042</v>
      </c>
      <c r="E18" s="22">
        <f t="shared" si="0"/>
        <v>35</v>
      </c>
      <c r="F18" s="23">
        <f t="shared" si="1"/>
        <v>1</v>
      </c>
      <c r="G18" s="23">
        <f aca="true" t="shared" si="4" ref="G18:G32">IF(F18&lt;3,2,F18)</f>
        <v>2</v>
      </c>
      <c r="H18" s="24">
        <f aca="true" t="shared" si="5" ref="H18:H32">SUM(I18:AO18)</f>
        <v>70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>
        <v>70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ht="13.5">
      <c r="A19" s="15">
        <v>17</v>
      </c>
      <c r="B19" s="15"/>
      <c r="C19" s="26" t="s">
        <v>298</v>
      </c>
      <c r="D19" s="26" t="s">
        <v>113</v>
      </c>
      <c r="E19" s="22">
        <f t="shared" si="0"/>
        <v>34</v>
      </c>
      <c r="F19" s="23">
        <f t="shared" si="1"/>
        <v>2</v>
      </c>
      <c r="G19" s="23">
        <f t="shared" si="4"/>
        <v>2</v>
      </c>
      <c r="H19" s="24">
        <f t="shared" si="5"/>
        <v>68</v>
      </c>
      <c r="I19" s="25">
        <v>16</v>
      </c>
      <c r="J19" s="25"/>
      <c r="K19" s="25"/>
      <c r="L19" s="25">
        <v>52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ht="13.5">
      <c r="A20" s="15">
        <v>18</v>
      </c>
      <c r="B20" s="15"/>
      <c r="C20" s="26" t="s">
        <v>198</v>
      </c>
      <c r="D20" s="26" t="s">
        <v>113</v>
      </c>
      <c r="E20" s="22">
        <f t="shared" si="0"/>
        <v>30.5</v>
      </c>
      <c r="F20" s="23">
        <f t="shared" si="1"/>
        <v>2</v>
      </c>
      <c r="G20" s="23">
        <f t="shared" si="4"/>
        <v>2</v>
      </c>
      <c r="H20" s="24">
        <f t="shared" si="5"/>
        <v>61</v>
      </c>
      <c r="I20" s="25">
        <v>22</v>
      </c>
      <c r="J20" s="25"/>
      <c r="K20" s="25"/>
      <c r="L20" s="25">
        <v>39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ht="13.5">
      <c r="A21" s="15">
        <v>19</v>
      </c>
      <c r="B21" s="15"/>
      <c r="C21" s="26" t="s">
        <v>116</v>
      </c>
      <c r="D21" s="26" t="s">
        <v>1043</v>
      </c>
      <c r="E21" s="22">
        <f t="shared" si="0"/>
        <v>30</v>
      </c>
      <c r="F21" s="23">
        <f t="shared" si="1"/>
        <v>2</v>
      </c>
      <c r="G21" s="23">
        <f t="shared" si="4"/>
        <v>2</v>
      </c>
      <c r="H21" s="24">
        <f t="shared" si="5"/>
        <v>60</v>
      </c>
      <c r="I21" s="25"/>
      <c r="J21" s="25"/>
      <c r="K21" s="25"/>
      <c r="L21" s="25">
        <v>39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>
        <v>21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ht="13.5">
      <c r="A22" s="15">
        <v>20</v>
      </c>
      <c r="B22" s="15"/>
      <c r="C22" s="15" t="s">
        <v>102</v>
      </c>
      <c r="D22" s="28" t="s">
        <v>1044</v>
      </c>
      <c r="E22" s="22">
        <f t="shared" si="0"/>
        <v>27.666666666666668</v>
      </c>
      <c r="F22" s="23">
        <f t="shared" si="1"/>
        <v>3</v>
      </c>
      <c r="G22" s="23">
        <f t="shared" si="4"/>
        <v>3</v>
      </c>
      <c r="H22" s="24">
        <f t="shared" si="5"/>
        <v>83</v>
      </c>
      <c r="I22" s="25">
        <v>39</v>
      </c>
      <c r="J22" s="25"/>
      <c r="K22" s="25"/>
      <c r="L22" s="25">
        <v>30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>
        <v>14</v>
      </c>
      <c r="AK22" s="25"/>
      <c r="AL22" s="25"/>
      <c r="AM22" s="25"/>
      <c r="AN22" s="25"/>
      <c r="AO22" s="25"/>
    </row>
    <row r="23" spans="1:41" ht="13.5">
      <c r="A23" s="15">
        <v>21</v>
      </c>
      <c r="B23" s="15"/>
      <c r="C23" s="26" t="s">
        <v>521</v>
      </c>
      <c r="D23" s="26" t="s">
        <v>1047</v>
      </c>
      <c r="E23" s="22">
        <f t="shared" si="0"/>
        <v>26</v>
      </c>
      <c r="F23" s="23">
        <f t="shared" si="1"/>
        <v>1</v>
      </c>
      <c r="G23" s="23">
        <f t="shared" si="4"/>
        <v>2</v>
      </c>
      <c r="H23" s="24">
        <f t="shared" si="5"/>
        <v>52</v>
      </c>
      <c r="I23" s="25">
        <v>52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3.5">
      <c r="A24" s="15">
        <v>21</v>
      </c>
      <c r="B24" s="15"/>
      <c r="C24" s="26" t="s">
        <v>4</v>
      </c>
      <c r="D24" s="26" t="s">
        <v>1047</v>
      </c>
      <c r="E24" s="22">
        <f t="shared" si="0"/>
        <v>26</v>
      </c>
      <c r="F24" s="23">
        <f t="shared" si="1"/>
        <v>1</v>
      </c>
      <c r="G24" s="23">
        <f t="shared" si="4"/>
        <v>2</v>
      </c>
      <c r="H24" s="24">
        <f t="shared" si="5"/>
        <v>52</v>
      </c>
      <c r="I24" s="25">
        <v>52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ht="13.5">
      <c r="A25" s="15">
        <v>21</v>
      </c>
      <c r="B25" s="15"/>
      <c r="C25" s="15" t="s">
        <v>121</v>
      </c>
      <c r="D25" s="26" t="s">
        <v>1046</v>
      </c>
      <c r="E25" s="22">
        <f t="shared" si="0"/>
        <v>26</v>
      </c>
      <c r="F25" s="23">
        <f t="shared" si="1"/>
        <v>1</v>
      </c>
      <c r="G25" s="23">
        <f t="shared" si="4"/>
        <v>2</v>
      </c>
      <c r="H25" s="24">
        <f t="shared" si="5"/>
        <v>52</v>
      </c>
      <c r="I25" s="25">
        <v>52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ht="13.5">
      <c r="A26" s="15">
        <v>24</v>
      </c>
      <c r="B26" s="15"/>
      <c r="C26" s="15" t="s">
        <v>100</v>
      </c>
      <c r="D26" s="28" t="s">
        <v>1048</v>
      </c>
      <c r="E26" s="22">
        <f t="shared" si="0"/>
        <v>26</v>
      </c>
      <c r="F26" s="23">
        <f t="shared" si="1"/>
        <v>2</v>
      </c>
      <c r="G26" s="23">
        <f t="shared" si="4"/>
        <v>2</v>
      </c>
      <c r="H26" s="24">
        <f t="shared" si="5"/>
        <v>52</v>
      </c>
      <c r="I26" s="25">
        <v>30</v>
      </c>
      <c r="J26" s="25"/>
      <c r="K26" s="25"/>
      <c r="L26" s="25">
        <v>22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3.5">
      <c r="A27" s="15">
        <v>25</v>
      </c>
      <c r="B27" s="15"/>
      <c r="C27" s="15" t="s">
        <v>108</v>
      </c>
      <c r="D27" s="28" t="s">
        <v>1049</v>
      </c>
      <c r="E27" s="22">
        <f t="shared" si="0"/>
        <v>23.5</v>
      </c>
      <c r="F27" s="23">
        <f t="shared" si="1"/>
        <v>2</v>
      </c>
      <c r="G27" s="23">
        <f t="shared" si="4"/>
        <v>2</v>
      </c>
      <c r="H27" s="24">
        <f t="shared" si="5"/>
        <v>47</v>
      </c>
      <c r="I27" s="25">
        <v>39</v>
      </c>
      <c r="J27" s="25"/>
      <c r="K27" s="25"/>
      <c r="L27" s="25">
        <v>8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3.5">
      <c r="A28" s="15">
        <v>26</v>
      </c>
      <c r="B28" s="15"/>
      <c r="C28" s="26" t="s">
        <v>144</v>
      </c>
      <c r="D28" s="28" t="s">
        <v>1049</v>
      </c>
      <c r="E28" s="22">
        <f t="shared" si="0"/>
        <v>22</v>
      </c>
      <c r="F28" s="23">
        <f t="shared" si="1"/>
        <v>2</v>
      </c>
      <c r="G28" s="23">
        <f t="shared" si="4"/>
        <v>2</v>
      </c>
      <c r="H28" s="24">
        <f t="shared" si="5"/>
        <v>44</v>
      </c>
      <c r="I28" s="25"/>
      <c r="J28" s="25"/>
      <c r="K28" s="25"/>
      <c r="L28" s="25">
        <v>30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>
        <v>14</v>
      </c>
      <c r="AK28" s="25"/>
      <c r="AL28" s="25"/>
      <c r="AM28" s="25"/>
      <c r="AN28" s="25"/>
      <c r="AO28" s="25"/>
    </row>
    <row r="29" spans="1:41" ht="13.5">
      <c r="A29" s="15">
        <v>26</v>
      </c>
      <c r="B29" s="15"/>
      <c r="C29" s="26" t="s">
        <v>20</v>
      </c>
      <c r="D29" s="26" t="s">
        <v>113</v>
      </c>
      <c r="E29" s="22">
        <f t="shared" si="0"/>
        <v>22</v>
      </c>
      <c r="F29" s="23">
        <f t="shared" si="1"/>
        <v>2</v>
      </c>
      <c r="G29" s="23">
        <f t="shared" si="4"/>
        <v>2</v>
      </c>
      <c r="H29" s="24">
        <f t="shared" si="5"/>
        <v>44</v>
      </c>
      <c r="I29" s="25">
        <v>22</v>
      </c>
      <c r="J29" s="25"/>
      <c r="K29" s="25"/>
      <c r="L29" s="25">
        <v>22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ht="13.5">
      <c r="A30" s="15">
        <v>26</v>
      </c>
      <c r="B30" s="15"/>
      <c r="C30" s="26" t="s">
        <v>42</v>
      </c>
      <c r="D30" s="26" t="s">
        <v>113</v>
      </c>
      <c r="E30" s="22">
        <f t="shared" si="0"/>
        <v>22</v>
      </c>
      <c r="F30" s="23">
        <f t="shared" si="1"/>
        <v>2</v>
      </c>
      <c r="G30" s="23">
        <f t="shared" si="4"/>
        <v>2</v>
      </c>
      <c r="H30" s="24">
        <f t="shared" si="5"/>
        <v>44</v>
      </c>
      <c r="I30" s="25">
        <v>22</v>
      </c>
      <c r="J30" s="25"/>
      <c r="K30" s="25"/>
      <c r="L30" s="25">
        <v>22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3.5">
      <c r="A31" s="15">
        <v>26</v>
      </c>
      <c r="B31" s="15"/>
      <c r="C31" s="26" t="s">
        <v>201</v>
      </c>
      <c r="D31" s="26" t="s">
        <v>113</v>
      </c>
      <c r="E31" s="22">
        <f t="shared" si="0"/>
        <v>22</v>
      </c>
      <c r="F31" s="23">
        <f t="shared" si="1"/>
        <v>2</v>
      </c>
      <c r="G31" s="23">
        <f t="shared" si="4"/>
        <v>2</v>
      </c>
      <c r="H31" s="24">
        <f t="shared" si="5"/>
        <v>44</v>
      </c>
      <c r="I31" s="25">
        <v>22</v>
      </c>
      <c r="J31" s="25"/>
      <c r="K31" s="25"/>
      <c r="L31" s="25">
        <v>22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3.5">
      <c r="A32" s="15">
        <v>30</v>
      </c>
      <c r="B32" s="15"/>
      <c r="C32" s="26" t="s">
        <v>551</v>
      </c>
      <c r="D32" s="26" t="s">
        <v>1052</v>
      </c>
      <c r="E32" s="22">
        <f t="shared" si="0"/>
        <v>21.333333333333332</v>
      </c>
      <c r="F32" s="23">
        <f t="shared" si="1"/>
        <v>3</v>
      </c>
      <c r="G32" s="23">
        <f t="shared" si="4"/>
        <v>3</v>
      </c>
      <c r="H32" s="24">
        <f t="shared" si="5"/>
        <v>64</v>
      </c>
      <c r="I32" s="25"/>
      <c r="J32" s="25"/>
      <c r="K32" s="25"/>
      <c r="L32" s="25">
        <v>8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>
        <v>42</v>
      </c>
      <c r="AE32" s="25"/>
      <c r="AF32" s="25"/>
      <c r="AG32" s="25"/>
      <c r="AH32" s="25"/>
      <c r="AI32" s="25"/>
      <c r="AJ32" s="25">
        <v>14</v>
      </c>
      <c r="AK32" s="25"/>
      <c r="AL32" s="25"/>
      <c r="AM32" s="25"/>
      <c r="AN32" s="25"/>
      <c r="AO32" s="25"/>
    </row>
    <row r="33" spans="1:41" ht="13.5">
      <c r="A33" s="15">
        <v>31</v>
      </c>
      <c r="B33" s="15"/>
      <c r="C33" s="26" t="s">
        <v>117</v>
      </c>
      <c r="D33" s="26" t="s">
        <v>1054</v>
      </c>
      <c r="E33" s="22">
        <f t="shared" si="0"/>
        <v>21.25</v>
      </c>
      <c r="F33" s="23">
        <f t="shared" si="1"/>
        <v>5</v>
      </c>
      <c r="G33" s="23">
        <f>IF(F33&lt;3,2,F33)-1</f>
        <v>4</v>
      </c>
      <c r="H33" s="24">
        <f>SUM(I33:AO33)-8</f>
        <v>85</v>
      </c>
      <c r="I33" s="25">
        <v>22</v>
      </c>
      <c r="J33" s="25"/>
      <c r="K33" s="25"/>
      <c r="L33" s="25">
        <v>8</v>
      </c>
      <c r="M33" s="25"/>
      <c r="N33" s="25"/>
      <c r="O33" s="25"/>
      <c r="P33" s="25"/>
      <c r="Q33" s="25"/>
      <c r="R33" s="25">
        <v>21</v>
      </c>
      <c r="S33" s="25"/>
      <c r="T33" s="25"/>
      <c r="U33" s="25"/>
      <c r="V33" s="25"/>
      <c r="W33" s="25"/>
      <c r="X33" s="25">
        <v>28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>
        <v>14</v>
      </c>
      <c r="AK33" s="25"/>
      <c r="AL33" s="25"/>
      <c r="AM33" s="25"/>
      <c r="AN33" s="25"/>
      <c r="AO33" s="25"/>
    </row>
    <row r="34" spans="1:41" ht="13.5">
      <c r="A34" s="15">
        <v>31</v>
      </c>
      <c r="B34" s="15"/>
      <c r="C34" s="15" t="s">
        <v>525</v>
      </c>
      <c r="D34" s="15" t="s">
        <v>542</v>
      </c>
      <c r="E34" s="22">
        <f t="shared" si="0"/>
        <v>21.25</v>
      </c>
      <c r="F34" s="23">
        <f t="shared" si="1"/>
        <v>5</v>
      </c>
      <c r="G34" s="23">
        <f>IF(F34&lt;3,2,F34)-1</f>
        <v>4</v>
      </c>
      <c r="H34" s="24">
        <f>SUM(I34:AO34)-8</f>
        <v>85</v>
      </c>
      <c r="I34" s="25">
        <v>8</v>
      </c>
      <c r="J34" s="25"/>
      <c r="K34" s="25"/>
      <c r="L34" s="25">
        <v>8</v>
      </c>
      <c r="M34" s="25"/>
      <c r="N34" s="25"/>
      <c r="O34" s="25"/>
      <c r="P34" s="25"/>
      <c r="Q34" s="25"/>
      <c r="R34" s="25">
        <v>14</v>
      </c>
      <c r="S34" s="25"/>
      <c r="T34" s="25"/>
      <c r="U34" s="25"/>
      <c r="V34" s="25"/>
      <c r="W34" s="25"/>
      <c r="X34" s="25">
        <v>49</v>
      </c>
      <c r="Y34" s="25"/>
      <c r="Z34" s="25"/>
      <c r="AA34" s="25"/>
      <c r="AB34" s="25"/>
      <c r="AC34" s="25"/>
      <c r="AD34" s="25">
        <v>14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3.5">
      <c r="A35" s="15">
        <v>33</v>
      </c>
      <c r="B35" s="15"/>
      <c r="C35" s="26" t="s">
        <v>153</v>
      </c>
      <c r="D35" s="27" t="s">
        <v>1050</v>
      </c>
      <c r="E35" s="22">
        <f t="shared" si="0"/>
        <v>21</v>
      </c>
      <c r="F35" s="23">
        <f t="shared" si="1"/>
        <v>1</v>
      </c>
      <c r="G35" s="23">
        <f>IF(F35&lt;3,2,F35)</f>
        <v>2</v>
      </c>
      <c r="H35" s="24">
        <f>SUM(I35:AO35)</f>
        <v>42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>
        <v>42</v>
      </c>
      <c r="AK35" s="25"/>
      <c r="AL35" s="25"/>
      <c r="AM35" s="25"/>
      <c r="AN35" s="25"/>
      <c r="AO35" s="25"/>
    </row>
    <row r="36" spans="1:41" ht="13.5">
      <c r="A36" s="15">
        <v>34</v>
      </c>
      <c r="B36" s="15"/>
      <c r="C36" s="26" t="s">
        <v>855</v>
      </c>
      <c r="D36" s="27" t="s">
        <v>1051</v>
      </c>
      <c r="E36" s="22">
        <f t="shared" si="0"/>
        <v>20.666666666666668</v>
      </c>
      <c r="F36" s="23">
        <f t="shared" si="1"/>
        <v>3</v>
      </c>
      <c r="G36" s="23">
        <f>IF(F36&lt;3,2,F36)</f>
        <v>3</v>
      </c>
      <c r="H36" s="24">
        <f>SUM(I36:AO36)</f>
        <v>62</v>
      </c>
      <c r="I36" s="25"/>
      <c r="J36" s="25"/>
      <c r="K36" s="25"/>
      <c r="L36" s="25"/>
      <c r="M36" s="25"/>
      <c r="N36" s="25"/>
      <c r="O36" s="25">
        <v>21</v>
      </c>
      <c r="P36" s="25"/>
      <c r="Q36" s="25"/>
      <c r="R36" s="25">
        <v>21</v>
      </c>
      <c r="S36" s="25"/>
      <c r="T36" s="25"/>
      <c r="U36" s="25"/>
      <c r="V36" s="25"/>
      <c r="W36" s="25"/>
      <c r="X36" s="25"/>
      <c r="Y36" s="25">
        <v>20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ht="13.5">
      <c r="A37" s="15">
        <v>35</v>
      </c>
      <c r="B37" s="15"/>
      <c r="C37" s="15" t="s">
        <v>106</v>
      </c>
      <c r="D37" s="28" t="s">
        <v>1057</v>
      </c>
      <c r="E37" s="22">
        <f t="shared" si="0"/>
        <v>20</v>
      </c>
      <c r="F37" s="23">
        <f t="shared" si="1"/>
        <v>5</v>
      </c>
      <c r="G37" s="23">
        <f>IF(F37&lt;3,2,F37)-1</f>
        <v>4</v>
      </c>
      <c r="H37" s="24">
        <f>SUM(I37:AO37)-6</f>
        <v>80</v>
      </c>
      <c r="I37" s="25"/>
      <c r="J37" s="25">
        <v>6</v>
      </c>
      <c r="K37" s="25"/>
      <c r="L37" s="25"/>
      <c r="M37" s="25">
        <v>24</v>
      </c>
      <c r="N37" s="25"/>
      <c r="O37" s="25"/>
      <c r="P37" s="25"/>
      <c r="Q37" s="25"/>
      <c r="R37" s="25">
        <v>21</v>
      </c>
      <c r="S37" s="25"/>
      <c r="T37" s="25"/>
      <c r="U37" s="25"/>
      <c r="V37" s="25"/>
      <c r="W37" s="25"/>
      <c r="X37" s="25">
        <v>21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>
        <v>14</v>
      </c>
      <c r="AK37" s="25"/>
      <c r="AL37" s="25"/>
      <c r="AM37" s="25"/>
      <c r="AN37" s="25"/>
      <c r="AO37" s="25"/>
    </row>
    <row r="38" spans="1:41" ht="13.5">
      <c r="A38" s="15">
        <v>36</v>
      </c>
      <c r="B38" s="15"/>
      <c r="C38" s="15" t="s">
        <v>107</v>
      </c>
      <c r="D38" s="28" t="s">
        <v>1057</v>
      </c>
      <c r="E38" s="22">
        <f t="shared" si="0"/>
        <v>19.75</v>
      </c>
      <c r="F38" s="23">
        <f t="shared" si="1"/>
        <v>5</v>
      </c>
      <c r="G38" s="23">
        <f>IF(F38&lt;3,2,F38)-1</f>
        <v>4</v>
      </c>
      <c r="H38" s="24">
        <f>SUM(I38:AO38)-6</f>
        <v>79</v>
      </c>
      <c r="I38" s="25"/>
      <c r="J38" s="25">
        <v>30</v>
      </c>
      <c r="K38" s="25"/>
      <c r="L38" s="25"/>
      <c r="M38" s="25">
        <v>6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>
        <v>21</v>
      </c>
      <c r="Y38" s="25"/>
      <c r="Z38" s="25"/>
      <c r="AA38" s="25"/>
      <c r="AB38" s="25"/>
      <c r="AC38" s="25"/>
      <c r="AD38" s="25">
        <v>14</v>
      </c>
      <c r="AE38" s="25"/>
      <c r="AF38" s="25"/>
      <c r="AG38" s="25"/>
      <c r="AH38" s="25"/>
      <c r="AI38" s="25"/>
      <c r="AJ38" s="25">
        <v>14</v>
      </c>
      <c r="AK38" s="25"/>
      <c r="AL38" s="25"/>
      <c r="AM38" s="25"/>
      <c r="AN38" s="25"/>
      <c r="AO38" s="25"/>
    </row>
    <row r="39" spans="1:41" ht="13.5">
      <c r="A39" s="15">
        <v>37</v>
      </c>
      <c r="B39" s="15"/>
      <c r="C39" s="26" t="s">
        <v>197</v>
      </c>
      <c r="D39" s="26" t="s">
        <v>113</v>
      </c>
      <c r="E39" s="22">
        <f t="shared" si="0"/>
        <v>19.5</v>
      </c>
      <c r="F39" s="23">
        <f t="shared" si="1"/>
        <v>1</v>
      </c>
      <c r="G39" s="23">
        <f>IF(F39&lt;3,2,F39)</f>
        <v>2</v>
      </c>
      <c r="H39" s="24">
        <f>SUM(I39:AO39)</f>
        <v>39</v>
      </c>
      <c r="I39" s="25"/>
      <c r="J39" s="25"/>
      <c r="K39" s="25"/>
      <c r="L39" s="25">
        <v>39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ht="13.5">
      <c r="A40" s="15">
        <v>38</v>
      </c>
      <c r="B40" s="15"/>
      <c r="C40" s="26" t="s">
        <v>456</v>
      </c>
      <c r="D40" s="26" t="s">
        <v>109</v>
      </c>
      <c r="E40" s="22">
        <f t="shared" si="0"/>
        <v>19</v>
      </c>
      <c r="F40" s="23">
        <f t="shared" si="1"/>
        <v>2</v>
      </c>
      <c r="G40" s="23">
        <f>IF(F40&lt;3,2,F40)</f>
        <v>2</v>
      </c>
      <c r="H40" s="24">
        <f>SUM(I40:AO40)</f>
        <v>38</v>
      </c>
      <c r="I40" s="25">
        <v>8</v>
      </c>
      <c r="J40" s="25"/>
      <c r="K40" s="25"/>
      <c r="L40" s="25">
        <v>30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3.5">
      <c r="A41" s="15">
        <v>39</v>
      </c>
      <c r="B41" s="15"/>
      <c r="C41" s="27" t="s">
        <v>850</v>
      </c>
      <c r="D41" s="28" t="s">
        <v>1053</v>
      </c>
      <c r="E41" s="22">
        <f t="shared" si="0"/>
        <v>19</v>
      </c>
      <c r="F41" s="23">
        <f t="shared" si="1"/>
        <v>6</v>
      </c>
      <c r="G41" s="23">
        <f>IF(F41&lt;3,2,F41)-1</f>
        <v>5</v>
      </c>
      <c r="H41" s="24">
        <f>SUM(I41:AO41)-8</f>
        <v>95</v>
      </c>
      <c r="I41" s="25"/>
      <c r="J41" s="25"/>
      <c r="K41" s="25"/>
      <c r="L41" s="25"/>
      <c r="M41" s="25"/>
      <c r="N41" s="25">
        <v>25</v>
      </c>
      <c r="O41" s="25">
        <v>14</v>
      </c>
      <c r="P41" s="25"/>
      <c r="Q41" s="25"/>
      <c r="R41" s="25"/>
      <c r="S41" s="25"/>
      <c r="T41" s="25"/>
      <c r="U41" s="25"/>
      <c r="V41" s="25">
        <v>20</v>
      </c>
      <c r="W41" s="25"/>
      <c r="X41" s="25"/>
      <c r="Y41" s="25"/>
      <c r="Z41" s="25"/>
      <c r="AA41" s="25"/>
      <c r="AB41" s="25">
        <v>8</v>
      </c>
      <c r="AC41" s="25"/>
      <c r="AD41" s="25"/>
      <c r="AE41" s="25"/>
      <c r="AF41" s="25"/>
      <c r="AG41" s="25"/>
      <c r="AH41" s="25">
        <v>20</v>
      </c>
      <c r="AI41" s="25"/>
      <c r="AJ41" s="25"/>
      <c r="AK41" s="25"/>
      <c r="AL41" s="25"/>
      <c r="AM41" s="25"/>
      <c r="AN41" s="25">
        <v>16</v>
      </c>
      <c r="AO41" s="25"/>
    </row>
    <row r="42" spans="1:41" ht="13.5">
      <c r="A42" s="15">
        <v>40</v>
      </c>
      <c r="B42" s="15"/>
      <c r="C42" s="15" t="s">
        <v>550</v>
      </c>
      <c r="D42" s="15" t="s">
        <v>92</v>
      </c>
      <c r="E42" s="22">
        <f t="shared" si="0"/>
        <v>18.666666666666668</v>
      </c>
      <c r="F42" s="23">
        <f t="shared" si="1"/>
        <v>3</v>
      </c>
      <c r="G42" s="23">
        <f>IF(F42&lt;3,2,F42)</f>
        <v>3</v>
      </c>
      <c r="H42" s="24">
        <f>SUM(I42:AO42)</f>
        <v>56</v>
      </c>
      <c r="I42" s="25"/>
      <c r="J42" s="25"/>
      <c r="K42" s="25"/>
      <c r="L42" s="25"/>
      <c r="M42" s="25"/>
      <c r="N42" s="25"/>
      <c r="O42" s="25"/>
      <c r="P42" s="25"/>
      <c r="Q42" s="25"/>
      <c r="R42" s="25">
        <v>21</v>
      </c>
      <c r="S42" s="25"/>
      <c r="T42" s="25"/>
      <c r="U42" s="25"/>
      <c r="V42" s="25"/>
      <c r="W42" s="25"/>
      <c r="X42" s="25">
        <v>21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>
        <v>14</v>
      </c>
      <c r="AK42" s="25"/>
      <c r="AL42" s="25"/>
      <c r="AM42" s="25"/>
      <c r="AN42" s="25"/>
      <c r="AO42" s="25"/>
    </row>
    <row r="43" spans="1:41" ht="13.5">
      <c r="A43" s="15">
        <v>41</v>
      </c>
      <c r="B43" s="15"/>
      <c r="C43" s="26" t="s">
        <v>21</v>
      </c>
      <c r="D43" s="27" t="s">
        <v>1064</v>
      </c>
      <c r="E43" s="22">
        <f t="shared" si="0"/>
        <v>18</v>
      </c>
      <c r="F43" s="23">
        <f t="shared" si="1"/>
        <v>5</v>
      </c>
      <c r="G43" s="23">
        <f>IF(F43&lt;3,2,F43)-1</f>
        <v>4</v>
      </c>
      <c r="H43" s="24">
        <f>SUM(I43:AO43)-8</f>
        <v>72</v>
      </c>
      <c r="I43" s="25"/>
      <c r="J43" s="25"/>
      <c r="K43" s="25"/>
      <c r="L43" s="25"/>
      <c r="M43" s="25"/>
      <c r="N43" s="25"/>
      <c r="O43" s="25">
        <v>28</v>
      </c>
      <c r="P43" s="25"/>
      <c r="Q43" s="25"/>
      <c r="R43" s="25"/>
      <c r="S43" s="25">
        <v>20</v>
      </c>
      <c r="T43" s="25"/>
      <c r="U43" s="25"/>
      <c r="V43" s="25"/>
      <c r="W43" s="25"/>
      <c r="X43" s="25"/>
      <c r="Y43" s="25">
        <v>12</v>
      </c>
      <c r="Z43" s="25"/>
      <c r="AA43" s="25"/>
      <c r="AB43" s="25"/>
      <c r="AC43" s="25"/>
      <c r="AD43" s="25"/>
      <c r="AE43" s="25">
        <v>8</v>
      </c>
      <c r="AF43" s="25"/>
      <c r="AG43" s="25"/>
      <c r="AH43" s="25"/>
      <c r="AI43" s="25"/>
      <c r="AJ43" s="25"/>
      <c r="AK43" s="25">
        <v>12</v>
      </c>
      <c r="AL43" s="25"/>
      <c r="AM43" s="25"/>
      <c r="AN43" s="25"/>
      <c r="AO43" s="25"/>
    </row>
    <row r="44" spans="1:41" ht="13.5">
      <c r="A44" s="15">
        <v>42</v>
      </c>
      <c r="B44" s="15"/>
      <c r="C44" s="15" t="s">
        <v>99</v>
      </c>
      <c r="D44" s="26" t="s">
        <v>1055</v>
      </c>
      <c r="E44" s="22">
        <f t="shared" si="0"/>
        <v>17.5</v>
      </c>
      <c r="F44" s="23">
        <f t="shared" si="1"/>
        <v>1</v>
      </c>
      <c r="G44" s="23">
        <f aca="true" t="shared" si="6" ref="G44:G61">IF(F44&lt;3,2,F44)</f>
        <v>2</v>
      </c>
      <c r="H44" s="24">
        <f aca="true" t="shared" si="7" ref="H44:H61">SUM(I44:AO44)</f>
        <v>35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>
        <v>35</v>
      </c>
      <c r="AK44" s="25"/>
      <c r="AL44" s="25"/>
      <c r="AM44" s="25"/>
      <c r="AN44" s="25"/>
      <c r="AO44" s="25"/>
    </row>
    <row r="45" spans="1:41" ht="13.5">
      <c r="A45" s="15">
        <v>42</v>
      </c>
      <c r="B45" s="15"/>
      <c r="C45" s="15" t="s">
        <v>98</v>
      </c>
      <c r="D45" s="26" t="s">
        <v>1055</v>
      </c>
      <c r="E45" s="22">
        <f t="shared" si="0"/>
        <v>17.5</v>
      </c>
      <c r="F45" s="23">
        <f t="shared" si="1"/>
        <v>1</v>
      </c>
      <c r="G45" s="23">
        <f t="shared" si="6"/>
        <v>2</v>
      </c>
      <c r="H45" s="24">
        <f t="shared" si="7"/>
        <v>35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>
        <v>35</v>
      </c>
      <c r="AK45" s="25"/>
      <c r="AL45" s="25"/>
      <c r="AM45" s="25"/>
      <c r="AN45" s="25"/>
      <c r="AO45" s="25"/>
    </row>
    <row r="46" spans="1:41" ht="13.5">
      <c r="A46" s="15">
        <v>44</v>
      </c>
      <c r="B46" s="15"/>
      <c r="C46" s="26" t="s">
        <v>552</v>
      </c>
      <c r="D46" s="15" t="s">
        <v>184</v>
      </c>
      <c r="E46" s="22">
        <f t="shared" si="0"/>
        <v>17</v>
      </c>
      <c r="F46" s="23">
        <f t="shared" si="1"/>
        <v>2</v>
      </c>
      <c r="G46" s="23">
        <f t="shared" si="6"/>
        <v>2</v>
      </c>
      <c r="H46" s="24">
        <f t="shared" si="7"/>
        <v>34</v>
      </c>
      <c r="I46" s="25"/>
      <c r="J46" s="25"/>
      <c r="K46" s="25"/>
      <c r="L46" s="25"/>
      <c r="M46" s="25">
        <v>24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>
        <v>10</v>
      </c>
      <c r="AL46" s="25"/>
      <c r="AM46" s="25"/>
      <c r="AN46" s="25"/>
      <c r="AO46" s="25"/>
    </row>
    <row r="47" spans="1:41" ht="13.5">
      <c r="A47" s="15">
        <v>45</v>
      </c>
      <c r="B47" s="15"/>
      <c r="C47" s="15" t="s">
        <v>852</v>
      </c>
      <c r="D47" s="28" t="s">
        <v>1056</v>
      </c>
      <c r="E47" s="22">
        <f t="shared" si="0"/>
        <v>17</v>
      </c>
      <c r="F47" s="23">
        <f t="shared" si="1"/>
        <v>3</v>
      </c>
      <c r="G47" s="23">
        <f t="shared" si="6"/>
        <v>3</v>
      </c>
      <c r="H47" s="24">
        <f t="shared" si="7"/>
        <v>51</v>
      </c>
      <c r="I47" s="25"/>
      <c r="J47" s="25"/>
      <c r="K47" s="25">
        <v>25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>
        <v>6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>
        <v>20</v>
      </c>
      <c r="AO47" s="25"/>
    </row>
    <row r="48" spans="1:41" ht="13.5">
      <c r="A48" s="15">
        <v>46</v>
      </c>
      <c r="B48" s="15"/>
      <c r="C48" s="15" t="s">
        <v>104</v>
      </c>
      <c r="D48" s="28" t="s">
        <v>1061</v>
      </c>
      <c r="E48" s="22">
        <f t="shared" si="0"/>
        <v>16.666666666666668</v>
      </c>
      <c r="F48" s="23">
        <f t="shared" si="1"/>
        <v>3</v>
      </c>
      <c r="G48" s="23">
        <f t="shared" si="6"/>
        <v>3</v>
      </c>
      <c r="H48" s="24">
        <f t="shared" si="7"/>
        <v>50</v>
      </c>
      <c r="I48" s="25"/>
      <c r="J48" s="25"/>
      <c r="K48" s="25"/>
      <c r="L48" s="25">
        <v>8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>
        <v>21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>
        <v>21</v>
      </c>
      <c r="AK48" s="25"/>
      <c r="AL48" s="25"/>
      <c r="AM48" s="25"/>
      <c r="AN48" s="25"/>
      <c r="AO48" s="25"/>
    </row>
    <row r="49" spans="1:41" ht="13.5">
      <c r="A49" s="15">
        <v>47</v>
      </c>
      <c r="B49" s="15"/>
      <c r="C49" s="26" t="s">
        <v>463</v>
      </c>
      <c r="D49" s="26" t="s">
        <v>109</v>
      </c>
      <c r="E49" s="22">
        <f t="shared" si="0"/>
        <v>16</v>
      </c>
      <c r="F49" s="23">
        <f t="shared" si="1"/>
        <v>2</v>
      </c>
      <c r="G49" s="23">
        <f t="shared" si="6"/>
        <v>2</v>
      </c>
      <c r="H49" s="24">
        <f t="shared" si="7"/>
        <v>32</v>
      </c>
      <c r="I49" s="25">
        <v>16</v>
      </c>
      <c r="J49" s="25"/>
      <c r="K49" s="25"/>
      <c r="L49" s="25">
        <v>16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ht="13.5">
      <c r="A50" s="15">
        <v>47</v>
      </c>
      <c r="B50" s="15"/>
      <c r="C50" s="26" t="s">
        <v>200</v>
      </c>
      <c r="D50" s="26" t="s">
        <v>113</v>
      </c>
      <c r="E50" s="22">
        <f t="shared" si="0"/>
        <v>16</v>
      </c>
      <c r="F50" s="23">
        <f t="shared" si="1"/>
        <v>2</v>
      </c>
      <c r="G50" s="23">
        <f t="shared" si="6"/>
        <v>2</v>
      </c>
      <c r="H50" s="24">
        <f t="shared" si="7"/>
        <v>32</v>
      </c>
      <c r="I50" s="25">
        <v>16</v>
      </c>
      <c r="J50" s="25"/>
      <c r="K50" s="25"/>
      <c r="L50" s="25">
        <v>16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ht="13.5">
      <c r="A51" s="15">
        <v>47</v>
      </c>
      <c r="B51" s="15"/>
      <c r="C51" s="26" t="s">
        <v>1058</v>
      </c>
      <c r="D51" s="26" t="s">
        <v>113</v>
      </c>
      <c r="E51" s="22">
        <f t="shared" si="0"/>
        <v>16</v>
      </c>
      <c r="F51" s="23">
        <f t="shared" si="1"/>
        <v>2</v>
      </c>
      <c r="G51" s="23">
        <f t="shared" si="6"/>
        <v>2</v>
      </c>
      <c r="H51" s="24">
        <f t="shared" si="7"/>
        <v>32</v>
      </c>
      <c r="I51" s="25">
        <v>16</v>
      </c>
      <c r="J51" s="25"/>
      <c r="K51" s="25"/>
      <c r="L51" s="25">
        <v>16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ht="13.5">
      <c r="A52" s="15">
        <v>50</v>
      </c>
      <c r="B52" s="15"/>
      <c r="C52" s="26" t="s">
        <v>522</v>
      </c>
      <c r="D52" s="26" t="s">
        <v>1059</v>
      </c>
      <c r="E52" s="22">
        <f t="shared" si="0"/>
        <v>16</v>
      </c>
      <c r="F52" s="23">
        <f t="shared" si="1"/>
        <v>3</v>
      </c>
      <c r="G52" s="23">
        <f t="shared" si="6"/>
        <v>3</v>
      </c>
      <c r="H52" s="24">
        <f t="shared" si="7"/>
        <v>48</v>
      </c>
      <c r="I52" s="25">
        <v>16</v>
      </c>
      <c r="J52" s="25"/>
      <c r="K52" s="25"/>
      <c r="L52" s="25">
        <v>22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>
        <v>10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ht="13.5">
      <c r="A53" s="15">
        <v>51</v>
      </c>
      <c r="B53" s="15"/>
      <c r="C53" s="26" t="s">
        <v>74</v>
      </c>
      <c r="D53" s="26" t="s">
        <v>113</v>
      </c>
      <c r="E53" s="22">
        <f t="shared" si="0"/>
        <v>15</v>
      </c>
      <c r="F53" s="23">
        <f t="shared" si="1"/>
        <v>1</v>
      </c>
      <c r="G53" s="23">
        <f t="shared" si="6"/>
        <v>2</v>
      </c>
      <c r="H53" s="24">
        <f t="shared" si="7"/>
        <v>30</v>
      </c>
      <c r="I53" s="25"/>
      <c r="J53" s="25"/>
      <c r="K53" s="25"/>
      <c r="L53" s="25">
        <v>30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ht="13.5">
      <c r="A54" s="15">
        <v>52</v>
      </c>
      <c r="B54" s="15"/>
      <c r="C54" s="15" t="s">
        <v>97</v>
      </c>
      <c r="D54" s="15" t="s">
        <v>1068</v>
      </c>
      <c r="E54" s="22">
        <f t="shared" si="0"/>
        <v>15</v>
      </c>
      <c r="F54" s="23">
        <f t="shared" si="1"/>
        <v>2</v>
      </c>
      <c r="G54" s="23">
        <f t="shared" si="6"/>
        <v>2</v>
      </c>
      <c r="H54" s="24">
        <f t="shared" si="7"/>
        <v>30</v>
      </c>
      <c r="I54" s="25">
        <v>8</v>
      </c>
      <c r="J54" s="25"/>
      <c r="K54" s="25"/>
      <c r="L54" s="25">
        <v>22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ht="13.5">
      <c r="A55" s="15">
        <v>52</v>
      </c>
      <c r="B55" s="15"/>
      <c r="C55" s="27" t="s">
        <v>853</v>
      </c>
      <c r="D55" s="26" t="s">
        <v>1060</v>
      </c>
      <c r="E55" s="22">
        <f t="shared" si="0"/>
        <v>15</v>
      </c>
      <c r="F55" s="23">
        <f t="shared" si="1"/>
        <v>2</v>
      </c>
      <c r="G55" s="23">
        <f t="shared" si="6"/>
        <v>2</v>
      </c>
      <c r="H55" s="24">
        <f t="shared" si="7"/>
        <v>30</v>
      </c>
      <c r="I55" s="25"/>
      <c r="J55" s="25"/>
      <c r="K55" s="25"/>
      <c r="L55" s="25"/>
      <c r="M55" s="25">
        <v>30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>
        <v>0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ht="13.5">
      <c r="A56" s="15">
        <v>52</v>
      </c>
      <c r="B56" s="15"/>
      <c r="C56" s="26" t="s">
        <v>1067</v>
      </c>
      <c r="D56" s="26" t="s">
        <v>1065</v>
      </c>
      <c r="E56" s="22">
        <f t="shared" si="0"/>
        <v>15</v>
      </c>
      <c r="F56" s="23">
        <f t="shared" si="1"/>
        <v>2</v>
      </c>
      <c r="G56" s="23">
        <f t="shared" si="6"/>
        <v>2</v>
      </c>
      <c r="H56" s="24">
        <f t="shared" si="7"/>
        <v>30</v>
      </c>
      <c r="I56" s="25">
        <v>8</v>
      </c>
      <c r="J56" s="25"/>
      <c r="K56" s="25"/>
      <c r="L56" s="25">
        <v>22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ht="13.5">
      <c r="A57" s="15">
        <v>52</v>
      </c>
      <c r="B57" s="15"/>
      <c r="C57" s="26" t="s">
        <v>461</v>
      </c>
      <c r="D57" s="26" t="s">
        <v>109</v>
      </c>
      <c r="E57" s="22">
        <f t="shared" si="0"/>
        <v>15</v>
      </c>
      <c r="F57" s="23">
        <f t="shared" si="1"/>
        <v>2</v>
      </c>
      <c r="G57" s="23">
        <f t="shared" si="6"/>
        <v>2</v>
      </c>
      <c r="H57" s="24">
        <f t="shared" si="7"/>
        <v>30</v>
      </c>
      <c r="I57" s="25">
        <v>8</v>
      </c>
      <c r="J57" s="25"/>
      <c r="K57" s="25"/>
      <c r="L57" s="25">
        <v>22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13.5">
      <c r="A58" s="15">
        <v>52</v>
      </c>
      <c r="B58" s="15"/>
      <c r="C58" s="26" t="s">
        <v>452</v>
      </c>
      <c r="D58" s="26" t="s">
        <v>109</v>
      </c>
      <c r="E58" s="22">
        <f t="shared" si="0"/>
        <v>15</v>
      </c>
      <c r="F58" s="23">
        <f t="shared" si="1"/>
        <v>2</v>
      </c>
      <c r="G58" s="23">
        <f t="shared" si="6"/>
        <v>2</v>
      </c>
      <c r="H58" s="24">
        <f t="shared" si="7"/>
        <v>30</v>
      </c>
      <c r="I58" s="25">
        <v>22</v>
      </c>
      <c r="J58" s="25"/>
      <c r="K58" s="25"/>
      <c r="L58" s="25">
        <v>8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13.5">
      <c r="A59" s="15">
        <v>52</v>
      </c>
      <c r="B59" s="15"/>
      <c r="C59" s="26" t="s">
        <v>1066</v>
      </c>
      <c r="D59" s="26" t="s">
        <v>113</v>
      </c>
      <c r="E59" s="22">
        <f t="shared" si="0"/>
        <v>15</v>
      </c>
      <c r="F59" s="23">
        <f t="shared" si="1"/>
        <v>2</v>
      </c>
      <c r="G59" s="23">
        <f t="shared" si="6"/>
        <v>2</v>
      </c>
      <c r="H59" s="24">
        <f t="shared" si="7"/>
        <v>30</v>
      </c>
      <c r="I59" s="25">
        <v>22</v>
      </c>
      <c r="J59" s="25"/>
      <c r="K59" s="25"/>
      <c r="L59" s="25">
        <v>8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ht="13.5">
      <c r="A60" s="15">
        <v>58</v>
      </c>
      <c r="B60" s="15"/>
      <c r="C60" s="26" t="s">
        <v>154</v>
      </c>
      <c r="D60" s="26" t="s">
        <v>1065</v>
      </c>
      <c r="E60" s="22">
        <f t="shared" si="0"/>
        <v>14.666666666666666</v>
      </c>
      <c r="F60" s="23">
        <f t="shared" si="1"/>
        <v>3</v>
      </c>
      <c r="G60" s="23">
        <f t="shared" si="6"/>
        <v>3</v>
      </c>
      <c r="H60" s="24">
        <f t="shared" si="7"/>
        <v>44</v>
      </c>
      <c r="I60" s="25">
        <v>16</v>
      </c>
      <c r="J60" s="25"/>
      <c r="K60" s="25"/>
      <c r="L60" s="25">
        <v>8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>
        <v>20</v>
      </c>
      <c r="AL60" s="25"/>
      <c r="AM60" s="25"/>
      <c r="AN60" s="25"/>
      <c r="AO60" s="25"/>
    </row>
    <row r="61" spans="1:41" ht="13.5">
      <c r="A61" s="15">
        <v>59</v>
      </c>
      <c r="B61" s="15"/>
      <c r="C61" s="26" t="s">
        <v>196</v>
      </c>
      <c r="D61" s="26" t="s">
        <v>1063</v>
      </c>
      <c r="E61" s="22">
        <f t="shared" si="0"/>
        <v>13.666666666666666</v>
      </c>
      <c r="F61" s="23">
        <f t="shared" si="1"/>
        <v>3</v>
      </c>
      <c r="G61" s="23">
        <f t="shared" si="6"/>
        <v>3</v>
      </c>
      <c r="H61" s="24">
        <f t="shared" si="7"/>
        <v>41</v>
      </c>
      <c r="I61" s="25">
        <v>16</v>
      </c>
      <c r="J61" s="25"/>
      <c r="K61" s="25"/>
      <c r="L61" s="25">
        <v>22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>
        <v>3</v>
      </c>
      <c r="AN61" s="25"/>
      <c r="AO61" s="25"/>
    </row>
    <row r="62" spans="1:41" ht="13.5">
      <c r="A62" s="15">
        <v>60</v>
      </c>
      <c r="B62" s="15"/>
      <c r="C62" s="26" t="s">
        <v>579</v>
      </c>
      <c r="D62" s="28" t="s">
        <v>1053</v>
      </c>
      <c r="E62" s="22">
        <f t="shared" si="0"/>
        <v>13.5</v>
      </c>
      <c r="F62" s="23">
        <f t="shared" si="1"/>
        <v>5</v>
      </c>
      <c r="G62" s="23">
        <f>IF(F62&lt;3,2,F62)-1</f>
        <v>4</v>
      </c>
      <c r="H62" s="24">
        <f>SUM(I62:AO62)-1.5</f>
        <v>54</v>
      </c>
      <c r="I62" s="25"/>
      <c r="J62" s="25"/>
      <c r="K62" s="25"/>
      <c r="L62" s="25"/>
      <c r="M62" s="25"/>
      <c r="N62" s="25"/>
      <c r="O62" s="25"/>
      <c r="P62" s="25">
        <v>10</v>
      </c>
      <c r="Q62" s="25"/>
      <c r="R62" s="25"/>
      <c r="S62" s="25"/>
      <c r="T62" s="25"/>
      <c r="U62" s="25"/>
      <c r="V62" s="25">
        <v>16</v>
      </c>
      <c r="W62" s="25"/>
      <c r="X62" s="25"/>
      <c r="Y62" s="25">
        <v>16</v>
      </c>
      <c r="Z62" s="25"/>
      <c r="AA62" s="25"/>
      <c r="AB62" s="25"/>
      <c r="AC62" s="25"/>
      <c r="AD62" s="25"/>
      <c r="AE62" s="25">
        <v>12</v>
      </c>
      <c r="AF62" s="25"/>
      <c r="AG62" s="25"/>
      <c r="AH62" s="25"/>
      <c r="AI62" s="25"/>
      <c r="AJ62" s="25"/>
      <c r="AK62" s="25"/>
      <c r="AL62" s="25"/>
      <c r="AM62" s="25"/>
      <c r="AN62" s="25">
        <v>1.5</v>
      </c>
      <c r="AO62" s="25"/>
    </row>
    <row r="63" spans="1:41" ht="13.5">
      <c r="A63" s="15">
        <v>61</v>
      </c>
      <c r="B63" s="15"/>
      <c r="C63" s="26" t="s">
        <v>578</v>
      </c>
      <c r="D63" s="28" t="s">
        <v>1077</v>
      </c>
      <c r="E63" s="22">
        <f t="shared" si="0"/>
        <v>13.333333333333334</v>
      </c>
      <c r="F63" s="23">
        <f t="shared" si="1"/>
        <v>4</v>
      </c>
      <c r="G63" s="23">
        <f>IF(F63&lt;3,2,F63)-1</f>
        <v>3</v>
      </c>
      <c r="H63" s="24">
        <f>SUM(I63:AO63)-1.5</f>
        <v>40</v>
      </c>
      <c r="I63" s="25"/>
      <c r="J63" s="25"/>
      <c r="K63" s="25"/>
      <c r="L63" s="25">
        <v>8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>
        <v>16</v>
      </c>
      <c r="AC63" s="25"/>
      <c r="AD63" s="25"/>
      <c r="AE63" s="25">
        <v>16</v>
      </c>
      <c r="AF63" s="25"/>
      <c r="AG63" s="25"/>
      <c r="AH63" s="25"/>
      <c r="AI63" s="25"/>
      <c r="AJ63" s="25"/>
      <c r="AK63" s="25"/>
      <c r="AL63" s="25"/>
      <c r="AM63" s="25"/>
      <c r="AN63" s="25">
        <v>1.5</v>
      </c>
      <c r="AO63" s="25"/>
    </row>
    <row r="64" spans="1:41" ht="13.5">
      <c r="A64" s="15">
        <v>62</v>
      </c>
      <c r="B64" s="15"/>
      <c r="C64" s="26" t="s">
        <v>124</v>
      </c>
      <c r="D64" s="26" t="s">
        <v>1062</v>
      </c>
      <c r="E64" s="22">
        <f t="shared" si="0"/>
        <v>13</v>
      </c>
      <c r="F64" s="23">
        <f t="shared" si="1"/>
        <v>5</v>
      </c>
      <c r="G64" s="23">
        <f>IF(F64&lt;3,2,F64)-1</f>
        <v>4</v>
      </c>
      <c r="H64" s="24">
        <f>SUM(I64:AO64)-6</f>
        <v>52</v>
      </c>
      <c r="I64" s="25"/>
      <c r="J64" s="25"/>
      <c r="K64" s="25"/>
      <c r="L64" s="25">
        <v>16</v>
      </c>
      <c r="M64" s="25"/>
      <c r="N64" s="25"/>
      <c r="O64" s="25"/>
      <c r="P64" s="25">
        <v>6</v>
      </c>
      <c r="Q64" s="25"/>
      <c r="R64" s="25"/>
      <c r="S64" s="25"/>
      <c r="T64" s="25"/>
      <c r="U64" s="25"/>
      <c r="V64" s="25">
        <v>8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>
        <v>16</v>
      </c>
      <c r="AI64" s="25"/>
      <c r="AJ64" s="25"/>
      <c r="AK64" s="25"/>
      <c r="AL64" s="25"/>
      <c r="AM64" s="25"/>
      <c r="AN64" s="25">
        <v>12</v>
      </c>
      <c r="AO64" s="25"/>
    </row>
    <row r="65" spans="1:41" ht="13.5">
      <c r="A65" s="15">
        <v>63</v>
      </c>
      <c r="B65" s="15"/>
      <c r="C65" s="26" t="s">
        <v>835</v>
      </c>
      <c r="D65" s="26" t="s">
        <v>1069</v>
      </c>
      <c r="E65" s="22">
        <f t="shared" si="0"/>
        <v>12.666666666666666</v>
      </c>
      <c r="F65" s="23">
        <f t="shared" si="1"/>
        <v>4</v>
      </c>
      <c r="G65" s="23">
        <f>IF(F65&lt;3,2,F65)-1</f>
        <v>3</v>
      </c>
      <c r="H65" s="24">
        <f>SUM(I65:AO65)-8</f>
        <v>38</v>
      </c>
      <c r="I65" s="25"/>
      <c r="J65" s="25"/>
      <c r="K65" s="25"/>
      <c r="L65" s="25">
        <v>16</v>
      </c>
      <c r="M65" s="25"/>
      <c r="N65" s="25"/>
      <c r="O65" s="25"/>
      <c r="P65" s="25">
        <v>10</v>
      </c>
      <c r="Q65" s="25"/>
      <c r="R65" s="25"/>
      <c r="S65" s="25">
        <v>8</v>
      </c>
      <c r="T65" s="25"/>
      <c r="U65" s="25"/>
      <c r="V65" s="25"/>
      <c r="W65" s="25"/>
      <c r="X65" s="25"/>
      <c r="Y65" s="25">
        <v>12</v>
      </c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ht="13.5">
      <c r="A66" s="15">
        <v>64</v>
      </c>
      <c r="B66" s="15"/>
      <c r="C66" s="26" t="s">
        <v>453</v>
      </c>
      <c r="D66" s="26" t="s">
        <v>109</v>
      </c>
      <c r="E66" s="22">
        <f t="shared" si="0"/>
        <v>12</v>
      </c>
      <c r="F66" s="23">
        <f t="shared" si="1"/>
        <v>2</v>
      </c>
      <c r="G66" s="23">
        <f>IF(F66&lt;3,2,F66)</f>
        <v>2</v>
      </c>
      <c r="H66" s="24">
        <f>SUM(I66:AO66)</f>
        <v>24</v>
      </c>
      <c r="I66" s="25">
        <v>8</v>
      </c>
      <c r="J66" s="25"/>
      <c r="K66" s="25"/>
      <c r="L66" s="25">
        <v>16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ht="13.5">
      <c r="A67" s="15">
        <v>64</v>
      </c>
      <c r="B67" s="15"/>
      <c r="C67" s="26" t="s">
        <v>459</v>
      </c>
      <c r="D67" s="26" t="s">
        <v>109</v>
      </c>
      <c r="E67" s="22">
        <f aca="true" t="shared" si="8" ref="E67:E130">H67/G67</f>
        <v>12</v>
      </c>
      <c r="F67" s="23">
        <f aca="true" t="shared" si="9" ref="F67:F130">COUNT(I67:AO67)</f>
        <v>2</v>
      </c>
      <c r="G67" s="23">
        <f>IF(F67&lt;3,2,F67)</f>
        <v>2</v>
      </c>
      <c r="H67" s="24">
        <f>SUM(I67:AO67)</f>
        <v>24</v>
      </c>
      <c r="I67" s="25">
        <v>8</v>
      </c>
      <c r="J67" s="25"/>
      <c r="K67" s="25"/>
      <c r="L67" s="25">
        <v>16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ht="13.5">
      <c r="A68" s="15">
        <v>64</v>
      </c>
      <c r="B68" s="15"/>
      <c r="C68" s="26" t="s">
        <v>444</v>
      </c>
      <c r="D68" s="26" t="s">
        <v>113</v>
      </c>
      <c r="E68" s="22">
        <f t="shared" si="8"/>
        <v>12</v>
      </c>
      <c r="F68" s="23">
        <f t="shared" si="9"/>
        <v>2</v>
      </c>
      <c r="G68" s="23">
        <f>IF(F68&lt;3,2,F68)</f>
        <v>2</v>
      </c>
      <c r="H68" s="24">
        <f>SUM(I68:AO68)</f>
        <v>24</v>
      </c>
      <c r="I68" s="25">
        <v>8</v>
      </c>
      <c r="J68" s="25"/>
      <c r="K68" s="25"/>
      <c r="L68" s="25">
        <v>16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ht="13.5">
      <c r="A69" s="15">
        <v>67</v>
      </c>
      <c r="B69" s="15"/>
      <c r="C69" s="26" t="s">
        <v>150</v>
      </c>
      <c r="D69" s="15" t="s">
        <v>1076</v>
      </c>
      <c r="E69" s="22">
        <f t="shared" si="8"/>
        <v>11.333333333333334</v>
      </c>
      <c r="F69" s="23">
        <f t="shared" si="9"/>
        <v>4</v>
      </c>
      <c r="G69" s="23">
        <f>IF(F69&lt;3,2,F69)-1</f>
        <v>3</v>
      </c>
      <c r="H69" s="24">
        <f>SUM(I69:AO69)-6</f>
        <v>34</v>
      </c>
      <c r="I69" s="25"/>
      <c r="J69" s="25"/>
      <c r="K69" s="25"/>
      <c r="L69" s="25">
        <v>16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>
        <v>8</v>
      </c>
      <c r="Z69" s="25"/>
      <c r="AA69" s="25"/>
      <c r="AB69" s="25"/>
      <c r="AC69" s="25"/>
      <c r="AD69" s="25"/>
      <c r="AE69" s="25">
        <v>6</v>
      </c>
      <c r="AF69" s="25"/>
      <c r="AG69" s="25"/>
      <c r="AH69" s="25"/>
      <c r="AI69" s="25"/>
      <c r="AJ69" s="25"/>
      <c r="AK69" s="25">
        <v>10</v>
      </c>
      <c r="AL69" s="25"/>
      <c r="AM69" s="25"/>
      <c r="AN69" s="25"/>
      <c r="AO69" s="25"/>
    </row>
    <row r="70" spans="1:41" ht="13.5">
      <c r="A70" s="15">
        <v>67</v>
      </c>
      <c r="B70" s="15"/>
      <c r="C70" s="26" t="s">
        <v>553</v>
      </c>
      <c r="D70" s="26" t="s">
        <v>1071</v>
      </c>
      <c r="E70" s="22">
        <f t="shared" si="8"/>
        <v>11.333333333333334</v>
      </c>
      <c r="F70" s="23">
        <f t="shared" si="9"/>
        <v>4</v>
      </c>
      <c r="G70" s="23">
        <f>IF(F70&lt;3,2,F70)-1</f>
        <v>3</v>
      </c>
      <c r="H70" s="24">
        <f>SUM(I70:AO70)-8</f>
        <v>34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12</v>
      </c>
      <c r="T70" s="25"/>
      <c r="U70" s="25"/>
      <c r="V70" s="25"/>
      <c r="W70" s="25"/>
      <c r="X70" s="25"/>
      <c r="Y70" s="25">
        <v>8</v>
      </c>
      <c r="Z70" s="25"/>
      <c r="AA70" s="25"/>
      <c r="AB70" s="25"/>
      <c r="AC70" s="25"/>
      <c r="AD70" s="25"/>
      <c r="AE70" s="25">
        <v>12</v>
      </c>
      <c r="AF70" s="25"/>
      <c r="AG70" s="25"/>
      <c r="AH70" s="25"/>
      <c r="AI70" s="25"/>
      <c r="AJ70" s="25"/>
      <c r="AK70" s="25">
        <v>10</v>
      </c>
      <c r="AL70" s="25"/>
      <c r="AM70" s="25"/>
      <c r="AN70" s="25"/>
      <c r="AO70" s="25"/>
    </row>
    <row r="71" spans="1:41" ht="13.5">
      <c r="A71" s="15">
        <v>69</v>
      </c>
      <c r="B71" s="15"/>
      <c r="C71" s="26" t="s">
        <v>834</v>
      </c>
      <c r="D71" s="26" t="s">
        <v>1070</v>
      </c>
      <c r="E71" s="22">
        <f t="shared" si="8"/>
        <v>11</v>
      </c>
      <c r="F71" s="23">
        <f t="shared" si="9"/>
        <v>1</v>
      </c>
      <c r="G71" s="23">
        <f>IF(F71&lt;3,2,F71)</f>
        <v>2</v>
      </c>
      <c r="H71" s="24">
        <f>SUM(I71:AO71)</f>
        <v>22</v>
      </c>
      <c r="I71" s="25"/>
      <c r="J71" s="25"/>
      <c r="K71" s="25"/>
      <c r="L71" s="25">
        <v>22</v>
      </c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ht="13.5">
      <c r="A72" s="15">
        <v>69</v>
      </c>
      <c r="B72" s="15"/>
      <c r="C72" s="26" t="s">
        <v>199</v>
      </c>
      <c r="D72" s="26" t="s">
        <v>113</v>
      </c>
      <c r="E72" s="22">
        <f t="shared" si="8"/>
        <v>11</v>
      </c>
      <c r="F72" s="23">
        <f t="shared" si="9"/>
        <v>1</v>
      </c>
      <c r="G72" s="23">
        <f>IF(F72&lt;3,2,F72)</f>
        <v>2</v>
      </c>
      <c r="H72" s="24">
        <f>SUM(I72:AO72)</f>
        <v>22</v>
      </c>
      <c r="I72" s="25">
        <v>22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 ht="13.5">
      <c r="A73" s="15">
        <v>69</v>
      </c>
      <c r="B73" s="15"/>
      <c r="C73" s="26" t="s">
        <v>40</v>
      </c>
      <c r="D73" s="26" t="s">
        <v>113</v>
      </c>
      <c r="E73" s="22">
        <f t="shared" si="8"/>
        <v>11</v>
      </c>
      <c r="F73" s="23">
        <f t="shared" si="9"/>
        <v>1</v>
      </c>
      <c r="G73" s="23">
        <f>IF(F73&lt;3,2,F73)</f>
        <v>2</v>
      </c>
      <c r="H73" s="24">
        <f>SUM(I73:AO73)</f>
        <v>22</v>
      </c>
      <c r="I73" s="25">
        <v>22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 ht="13.5">
      <c r="A74" s="15">
        <v>69</v>
      </c>
      <c r="B74" s="15"/>
      <c r="C74" s="15" t="s">
        <v>110</v>
      </c>
      <c r="D74" s="15" t="s">
        <v>897</v>
      </c>
      <c r="E74" s="22">
        <f t="shared" si="8"/>
        <v>11</v>
      </c>
      <c r="F74" s="23">
        <f t="shared" si="9"/>
        <v>1</v>
      </c>
      <c r="G74" s="23">
        <f>IF(F74&lt;3,2,F74)</f>
        <v>2</v>
      </c>
      <c r="H74" s="24">
        <f>SUM(I74:AO74)</f>
        <v>22</v>
      </c>
      <c r="I74" s="25">
        <v>22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 ht="13.5">
      <c r="A75" s="15">
        <v>73</v>
      </c>
      <c r="B75" s="15"/>
      <c r="C75" s="26" t="s">
        <v>562</v>
      </c>
      <c r="D75" s="15" t="s">
        <v>1082</v>
      </c>
      <c r="E75" s="22">
        <f t="shared" si="8"/>
        <v>11</v>
      </c>
      <c r="F75" s="23">
        <f t="shared" si="9"/>
        <v>6</v>
      </c>
      <c r="G75" s="23">
        <f>IF(F75&lt;3,2,F75)-1</f>
        <v>5</v>
      </c>
      <c r="H75" s="24">
        <f>SUM(I75:AO75)-2.8</f>
        <v>55</v>
      </c>
      <c r="I75" s="25"/>
      <c r="J75" s="25"/>
      <c r="K75" s="25"/>
      <c r="L75" s="25">
        <v>8</v>
      </c>
      <c r="M75" s="25"/>
      <c r="N75" s="25"/>
      <c r="O75" s="25"/>
      <c r="P75" s="25">
        <v>16</v>
      </c>
      <c r="Q75" s="25"/>
      <c r="R75" s="25"/>
      <c r="S75" s="25">
        <v>16</v>
      </c>
      <c r="T75" s="25"/>
      <c r="U75" s="25"/>
      <c r="V75" s="25"/>
      <c r="W75" s="25"/>
      <c r="X75" s="25"/>
      <c r="Y75" s="25">
        <v>8</v>
      </c>
      <c r="Z75" s="25"/>
      <c r="AA75" s="25"/>
      <c r="AB75" s="25"/>
      <c r="AC75" s="25"/>
      <c r="AD75" s="25"/>
      <c r="AE75" s="25"/>
      <c r="AF75" s="25">
        <v>7</v>
      </c>
      <c r="AG75" s="25"/>
      <c r="AH75" s="25"/>
      <c r="AI75" s="25"/>
      <c r="AJ75" s="25"/>
      <c r="AK75" s="25"/>
      <c r="AL75" s="25">
        <v>2.8</v>
      </c>
      <c r="AM75" s="25"/>
      <c r="AN75" s="25"/>
      <c r="AO75" s="25"/>
    </row>
    <row r="76" spans="1:41" ht="13.5">
      <c r="A76" s="15">
        <v>74</v>
      </c>
      <c r="B76" s="15"/>
      <c r="C76" s="27" t="s">
        <v>1073</v>
      </c>
      <c r="D76" s="26" t="s">
        <v>1074</v>
      </c>
      <c r="E76" s="22">
        <f t="shared" si="8"/>
        <v>10</v>
      </c>
      <c r="F76" s="23">
        <f t="shared" si="9"/>
        <v>1</v>
      </c>
      <c r="G76" s="23">
        <f>IF(F76&lt;3,2,F76)</f>
        <v>2</v>
      </c>
      <c r="H76" s="24">
        <f>SUM(I76:AO76)</f>
        <v>20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>
        <v>20</v>
      </c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ht="13.5">
      <c r="A77" s="15">
        <v>74</v>
      </c>
      <c r="B77" s="15"/>
      <c r="C77" s="26" t="s">
        <v>81</v>
      </c>
      <c r="D77" s="27" t="s">
        <v>1072</v>
      </c>
      <c r="E77" s="22">
        <f t="shared" si="8"/>
        <v>10</v>
      </c>
      <c r="F77" s="23">
        <f t="shared" si="9"/>
        <v>1</v>
      </c>
      <c r="G77" s="23">
        <f>IF(F77&lt;3,2,F77)</f>
        <v>2</v>
      </c>
      <c r="H77" s="24">
        <f>SUM(I77:AO77)</f>
        <v>20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>
        <v>20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1:41" ht="13.5">
      <c r="A78" s="15">
        <v>74</v>
      </c>
      <c r="B78" s="15"/>
      <c r="C78" s="27" t="s">
        <v>1187</v>
      </c>
      <c r="D78" s="15" t="s">
        <v>167</v>
      </c>
      <c r="E78" s="22">
        <f t="shared" si="8"/>
        <v>10</v>
      </c>
      <c r="F78" s="23">
        <f t="shared" si="9"/>
        <v>1</v>
      </c>
      <c r="G78" s="23">
        <f>IF(F78&lt;3,2,F78)</f>
        <v>2</v>
      </c>
      <c r="H78" s="24">
        <f>SUM(I78:AO78)</f>
        <v>20</v>
      </c>
      <c r="I78" s="25"/>
      <c r="J78" s="25"/>
      <c r="K78" s="25"/>
      <c r="L78" s="25"/>
      <c r="M78" s="25"/>
      <c r="N78" s="25"/>
      <c r="O78" s="25"/>
      <c r="P78" s="25">
        <v>20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41" ht="13.5">
      <c r="A79" s="15">
        <v>77</v>
      </c>
      <c r="B79" s="15"/>
      <c r="C79" s="26" t="s">
        <v>470</v>
      </c>
      <c r="D79" s="26" t="s">
        <v>92</v>
      </c>
      <c r="E79" s="22">
        <f t="shared" si="8"/>
        <v>10</v>
      </c>
      <c r="F79" s="23">
        <f t="shared" si="9"/>
        <v>3</v>
      </c>
      <c r="G79" s="23">
        <f>IF(F79&lt;3,2,F79)</f>
        <v>3</v>
      </c>
      <c r="H79" s="24">
        <f>SUM(I79:AO79)</f>
        <v>30</v>
      </c>
      <c r="I79" s="25">
        <v>16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>
        <v>14</v>
      </c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>
        <v>0</v>
      </c>
      <c r="AK79" s="25"/>
      <c r="AL79" s="25"/>
      <c r="AM79" s="25"/>
      <c r="AN79" s="25"/>
      <c r="AO79" s="25"/>
    </row>
    <row r="80" spans="1:41" ht="13.5">
      <c r="A80" s="15">
        <v>78</v>
      </c>
      <c r="B80" s="15"/>
      <c r="C80" s="26" t="s">
        <v>837</v>
      </c>
      <c r="D80" s="26" t="s">
        <v>897</v>
      </c>
      <c r="E80" s="22">
        <f t="shared" si="8"/>
        <v>9.4</v>
      </c>
      <c r="F80" s="23">
        <f t="shared" si="9"/>
        <v>2</v>
      </c>
      <c r="G80" s="23">
        <f>IF(F80&lt;3,2,F80)</f>
        <v>2</v>
      </c>
      <c r="H80" s="24">
        <f>SUM(I80:AO80)</f>
        <v>18.8</v>
      </c>
      <c r="I80" s="25"/>
      <c r="J80" s="25"/>
      <c r="K80" s="25"/>
      <c r="L80" s="25">
        <v>16</v>
      </c>
      <c r="M80" s="25"/>
      <c r="N80" s="25"/>
      <c r="O80" s="25"/>
      <c r="P80" s="25"/>
      <c r="Q80" s="25"/>
      <c r="R80" s="25"/>
      <c r="S80" s="25"/>
      <c r="T80" s="25">
        <v>2.8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41" ht="13.5">
      <c r="A81" s="15">
        <v>79</v>
      </c>
      <c r="B81" s="15"/>
      <c r="C81" s="26" t="s">
        <v>146</v>
      </c>
      <c r="D81" s="28" t="s">
        <v>1078</v>
      </c>
      <c r="E81" s="22">
        <f t="shared" si="8"/>
        <v>8.666666666666666</v>
      </c>
      <c r="F81" s="23">
        <f t="shared" si="9"/>
        <v>4</v>
      </c>
      <c r="G81" s="23">
        <f>IF(F81&lt;3,2,F81)-1</f>
        <v>3</v>
      </c>
      <c r="H81" s="24">
        <f>SUM(I81:AO81)-6</f>
        <v>26</v>
      </c>
      <c r="I81" s="25"/>
      <c r="J81" s="25"/>
      <c r="K81" s="25"/>
      <c r="L81" s="25"/>
      <c r="M81" s="25"/>
      <c r="N81" s="25"/>
      <c r="O81" s="25"/>
      <c r="P81" s="25">
        <v>6</v>
      </c>
      <c r="Q81" s="25"/>
      <c r="R81" s="25"/>
      <c r="S81" s="25"/>
      <c r="T81" s="25"/>
      <c r="U81" s="25"/>
      <c r="V81" s="25"/>
      <c r="W81" s="25"/>
      <c r="X81" s="25"/>
      <c r="Y81" s="25">
        <v>8</v>
      </c>
      <c r="Z81" s="25"/>
      <c r="AA81" s="25"/>
      <c r="AB81" s="25"/>
      <c r="AC81" s="25"/>
      <c r="AD81" s="25"/>
      <c r="AE81" s="25">
        <v>6</v>
      </c>
      <c r="AF81" s="25"/>
      <c r="AG81" s="25"/>
      <c r="AH81" s="25"/>
      <c r="AI81" s="25"/>
      <c r="AJ81" s="25"/>
      <c r="AK81" s="25">
        <v>12</v>
      </c>
      <c r="AL81" s="25"/>
      <c r="AM81" s="25"/>
      <c r="AN81" s="25"/>
      <c r="AO81" s="25"/>
    </row>
    <row r="82" spans="1:41" ht="13.5">
      <c r="A82" s="15">
        <v>80</v>
      </c>
      <c r="B82" s="15"/>
      <c r="C82" s="26" t="s">
        <v>2</v>
      </c>
      <c r="D82" s="26" t="s">
        <v>1080</v>
      </c>
      <c r="E82" s="22">
        <f t="shared" si="8"/>
        <v>8</v>
      </c>
      <c r="F82" s="23">
        <f t="shared" si="9"/>
        <v>1</v>
      </c>
      <c r="G82" s="23">
        <f aca="true" t="shared" si="10" ref="G82:G93">IF(F82&lt;3,2,F82)</f>
        <v>2</v>
      </c>
      <c r="H82" s="24">
        <f aca="true" t="shared" si="11" ref="H82:H93">SUM(I82:AO82)</f>
        <v>16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>
        <v>16</v>
      </c>
      <c r="AL82" s="25"/>
      <c r="AM82" s="25"/>
      <c r="AN82" s="25"/>
      <c r="AO82" s="25"/>
    </row>
    <row r="83" spans="1:41" ht="13.5">
      <c r="A83" s="15">
        <v>80</v>
      </c>
      <c r="B83" s="15"/>
      <c r="C83" s="27" t="s">
        <v>836</v>
      </c>
      <c r="D83" s="26" t="s">
        <v>1080</v>
      </c>
      <c r="E83" s="22">
        <f t="shared" si="8"/>
        <v>8</v>
      </c>
      <c r="F83" s="23">
        <f t="shared" si="9"/>
        <v>1</v>
      </c>
      <c r="G83" s="23">
        <f t="shared" si="10"/>
        <v>2</v>
      </c>
      <c r="H83" s="24">
        <f t="shared" si="11"/>
        <v>16</v>
      </c>
      <c r="I83" s="25"/>
      <c r="J83" s="25"/>
      <c r="K83" s="25"/>
      <c r="L83" s="25">
        <v>16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1:41" ht="13.5">
      <c r="A84" s="15">
        <v>80</v>
      </c>
      <c r="B84" s="15"/>
      <c r="C84" s="26" t="s">
        <v>451</v>
      </c>
      <c r="D84" s="26" t="s">
        <v>109</v>
      </c>
      <c r="E84" s="22">
        <f t="shared" si="8"/>
        <v>8</v>
      </c>
      <c r="F84" s="23">
        <f t="shared" si="9"/>
        <v>1</v>
      </c>
      <c r="G84" s="23">
        <f t="shared" si="10"/>
        <v>2</v>
      </c>
      <c r="H84" s="24">
        <f t="shared" si="11"/>
        <v>16</v>
      </c>
      <c r="I84" s="25">
        <v>16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1:41" ht="13.5">
      <c r="A85" s="15">
        <v>80</v>
      </c>
      <c r="B85" s="15"/>
      <c r="C85" s="26" t="s">
        <v>839</v>
      </c>
      <c r="D85" s="26" t="s">
        <v>113</v>
      </c>
      <c r="E85" s="22">
        <f t="shared" si="8"/>
        <v>8</v>
      </c>
      <c r="F85" s="23">
        <f t="shared" si="9"/>
        <v>1</v>
      </c>
      <c r="G85" s="23">
        <f t="shared" si="10"/>
        <v>2</v>
      </c>
      <c r="H85" s="24">
        <f t="shared" si="11"/>
        <v>16</v>
      </c>
      <c r="I85" s="25"/>
      <c r="J85" s="25"/>
      <c r="K85" s="25"/>
      <c r="L85" s="25">
        <v>16</v>
      </c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1:41" ht="13.5">
      <c r="A86" s="15">
        <v>80</v>
      </c>
      <c r="B86" s="15"/>
      <c r="C86" s="27" t="s">
        <v>838</v>
      </c>
      <c r="D86" s="26" t="s">
        <v>113</v>
      </c>
      <c r="E86" s="22">
        <f t="shared" si="8"/>
        <v>8</v>
      </c>
      <c r="F86" s="23">
        <f t="shared" si="9"/>
        <v>1</v>
      </c>
      <c r="G86" s="23">
        <f t="shared" si="10"/>
        <v>2</v>
      </c>
      <c r="H86" s="24">
        <f t="shared" si="11"/>
        <v>16</v>
      </c>
      <c r="I86" s="25"/>
      <c r="J86" s="25"/>
      <c r="K86" s="25"/>
      <c r="L86" s="25">
        <v>16</v>
      </c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1:41" ht="13.5">
      <c r="A87" s="15">
        <v>80</v>
      </c>
      <c r="B87" s="15"/>
      <c r="C87" s="26" t="s">
        <v>76</v>
      </c>
      <c r="D87" s="26" t="s">
        <v>113</v>
      </c>
      <c r="E87" s="22">
        <f t="shared" si="8"/>
        <v>8</v>
      </c>
      <c r="F87" s="23">
        <f t="shared" si="9"/>
        <v>1</v>
      </c>
      <c r="G87" s="23">
        <f t="shared" si="10"/>
        <v>2</v>
      </c>
      <c r="H87" s="24">
        <f t="shared" si="11"/>
        <v>16</v>
      </c>
      <c r="I87" s="25"/>
      <c r="J87" s="25"/>
      <c r="K87" s="25"/>
      <c r="L87" s="25">
        <v>16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1:41" ht="13.5">
      <c r="A88" s="15">
        <v>80</v>
      </c>
      <c r="B88" s="15"/>
      <c r="C88" s="26" t="s">
        <v>648</v>
      </c>
      <c r="D88" s="26" t="s">
        <v>113</v>
      </c>
      <c r="E88" s="22">
        <f t="shared" si="8"/>
        <v>8</v>
      </c>
      <c r="F88" s="23">
        <f t="shared" si="9"/>
        <v>1</v>
      </c>
      <c r="G88" s="23">
        <f t="shared" si="10"/>
        <v>2</v>
      </c>
      <c r="H88" s="24">
        <f t="shared" si="11"/>
        <v>16</v>
      </c>
      <c r="I88" s="25"/>
      <c r="J88" s="25"/>
      <c r="K88" s="25"/>
      <c r="L88" s="25">
        <v>16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1:41" ht="13.5">
      <c r="A89" s="15">
        <v>80</v>
      </c>
      <c r="B89" s="15"/>
      <c r="C89" s="26" t="s">
        <v>1079</v>
      </c>
      <c r="D89" s="26" t="s">
        <v>731</v>
      </c>
      <c r="E89" s="22">
        <f t="shared" si="8"/>
        <v>8</v>
      </c>
      <c r="F89" s="23">
        <f t="shared" si="9"/>
        <v>1</v>
      </c>
      <c r="G89" s="23">
        <f t="shared" si="10"/>
        <v>2</v>
      </c>
      <c r="H89" s="24">
        <f t="shared" si="11"/>
        <v>16</v>
      </c>
      <c r="I89" s="25">
        <v>16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1:41" ht="13.5">
      <c r="A90" s="15">
        <v>88</v>
      </c>
      <c r="B90" s="15"/>
      <c r="C90" s="26" t="s">
        <v>1105</v>
      </c>
      <c r="D90" s="26" t="s">
        <v>1106</v>
      </c>
      <c r="E90" s="22">
        <f t="shared" si="8"/>
        <v>8</v>
      </c>
      <c r="F90" s="23">
        <f t="shared" si="9"/>
        <v>2</v>
      </c>
      <c r="G90" s="23">
        <f t="shared" si="10"/>
        <v>2</v>
      </c>
      <c r="H90" s="24">
        <f t="shared" si="11"/>
        <v>16</v>
      </c>
      <c r="I90" s="25">
        <v>8</v>
      </c>
      <c r="J90" s="25"/>
      <c r="K90" s="25"/>
      <c r="L90" s="25">
        <v>8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1:41" ht="13.5">
      <c r="A91" s="15">
        <v>88</v>
      </c>
      <c r="B91" s="15"/>
      <c r="C91" s="26" t="s">
        <v>454</v>
      </c>
      <c r="D91" s="26" t="s">
        <v>109</v>
      </c>
      <c r="E91" s="22">
        <f t="shared" si="8"/>
        <v>8</v>
      </c>
      <c r="F91" s="23">
        <f t="shared" si="9"/>
        <v>2</v>
      </c>
      <c r="G91" s="23">
        <f t="shared" si="10"/>
        <v>2</v>
      </c>
      <c r="H91" s="24">
        <f t="shared" si="11"/>
        <v>16</v>
      </c>
      <c r="I91" s="25">
        <v>8</v>
      </c>
      <c r="J91" s="25"/>
      <c r="K91" s="25"/>
      <c r="L91" s="25">
        <v>8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1:41" ht="13.5">
      <c r="A92" s="15">
        <v>88</v>
      </c>
      <c r="B92" s="15"/>
      <c r="C92" s="26" t="s">
        <v>24</v>
      </c>
      <c r="D92" s="26" t="s">
        <v>113</v>
      </c>
      <c r="E92" s="22">
        <f t="shared" si="8"/>
        <v>8</v>
      </c>
      <c r="F92" s="23">
        <f t="shared" si="9"/>
        <v>2</v>
      </c>
      <c r="G92" s="23">
        <f t="shared" si="10"/>
        <v>2</v>
      </c>
      <c r="H92" s="24">
        <f t="shared" si="11"/>
        <v>16</v>
      </c>
      <c r="I92" s="25">
        <v>8</v>
      </c>
      <c r="J92" s="25"/>
      <c r="K92" s="25"/>
      <c r="L92" s="25">
        <v>8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1:41" ht="13.5">
      <c r="A93" s="15">
        <v>88</v>
      </c>
      <c r="B93" s="15"/>
      <c r="C93" s="26" t="s">
        <v>447</v>
      </c>
      <c r="D93" s="26" t="s">
        <v>113</v>
      </c>
      <c r="E93" s="22">
        <f t="shared" si="8"/>
        <v>8</v>
      </c>
      <c r="F93" s="23">
        <f t="shared" si="9"/>
        <v>2</v>
      </c>
      <c r="G93" s="23">
        <f t="shared" si="10"/>
        <v>2</v>
      </c>
      <c r="H93" s="24">
        <f t="shared" si="11"/>
        <v>16</v>
      </c>
      <c r="I93" s="25">
        <v>8</v>
      </c>
      <c r="J93" s="25"/>
      <c r="K93" s="25"/>
      <c r="L93" s="25">
        <v>8</v>
      </c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1:41" ht="13.5">
      <c r="A94" s="15">
        <v>92</v>
      </c>
      <c r="B94" s="15"/>
      <c r="C94" s="26" t="s">
        <v>147</v>
      </c>
      <c r="D94" s="28" t="s">
        <v>1061</v>
      </c>
      <c r="E94" s="22">
        <f t="shared" si="8"/>
        <v>8</v>
      </c>
      <c r="F94" s="23">
        <f t="shared" si="9"/>
        <v>5</v>
      </c>
      <c r="G94" s="23">
        <f>IF(F94&lt;3,2,F94)-1</f>
        <v>4</v>
      </c>
      <c r="H94" s="24">
        <f>SUM(I94:AO94)-6</f>
        <v>32</v>
      </c>
      <c r="I94" s="25"/>
      <c r="J94" s="25"/>
      <c r="K94" s="25"/>
      <c r="L94" s="25"/>
      <c r="M94" s="25"/>
      <c r="N94" s="25"/>
      <c r="O94" s="25"/>
      <c r="P94" s="25">
        <v>10</v>
      </c>
      <c r="Q94" s="25"/>
      <c r="R94" s="25"/>
      <c r="S94" s="25">
        <v>10</v>
      </c>
      <c r="T94" s="25"/>
      <c r="U94" s="25"/>
      <c r="V94" s="25"/>
      <c r="W94" s="25"/>
      <c r="X94" s="25"/>
      <c r="Y94" s="25">
        <v>6</v>
      </c>
      <c r="Z94" s="25"/>
      <c r="AA94" s="25"/>
      <c r="AB94" s="25"/>
      <c r="AC94" s="25"/>
      <c r="AD94" s="25"/>
      <c r="AE94" s="25">
        <v>6</v>
      </c>
      <c r="AF94" s="25"/>
      <c r="AG94" s="25"/>
      <c r="AH94" s="25"/>
      <c r="AI94" s="25"/>
      <c r="AJ94" s="25"/>
      <c r="AK94" s="25">
        <v>6</v>
      </c>
      <c r="AL94" s="25"/>
      <c r="AM94" s="25"/>
      <c r="AN94" s="25"/>
      <c r="AO94" s="25"/>
    </row>
    <row r="95" spans="1:41" ht="13.5">
      <c r="A95" s="15">
        <v>92</v>
      </c>
      <c r="B95" s="15"/>
      <c r="C95" s="15" t="s">
        <v>112</v>
      </c>
      <c r="D95" s="15" t="s">
        <v>897</v>
      </c>
      <c r="E95" s="22">
        <f t="shared" si="8"/>
        <v>8</v>
      </c>
      <c r="F95" s="23">
        <f t="shared" si="9"/>
        <v>5</v>
      </c>
      <c r="G95" s="23">
        <f>IF(F95&lt;3,2,F95)-1</f>
        <v>4</v>
      </c>
      <c r="H95" s="24">
        <f>SUM(I95:AO95)-4</f>
        <v>32</v>
      </c>
      <c r="I95" s="25">
        <v>8</v>
      </c>
      <c r="J95" s="25"/>
      <c r="K95" s="25"/>
      <c r="L95" s="25">
        <v>8</v>
      </c>
      <c r="M95" s="25"/>
      <c r="N95" s="25"/>
      <c r="O95" s="25"/>
      <c r="P95" s="25"/>
      <c r="Q95" s="25"/>
      <c r="R95" s="25"/>
      <c r="S95" s="25">
        <v>6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>
        <v>10</v>
      </c>
      <c r="AF95" s="25"/>
      <c r="AG95" s="25"/>
      <c r="AH95" s="25"/>
      <c r="AI95" s="25"/>
      <c r="AJ95" s="25"/>
      <c r="AK95" s="25">
        <v>4</v>
      </c>
      <c r="AL95" s="25"/>
      <c r="AM95" s="25"/>
      <c r="AN95" s="25"/>
      <c r="AO95" s="25"/>
    </row>
    <row r="96" spans="1:41" ht="13.5">
      <c r="A96" s="15">
        <v>94</v>
      </c>
      <c r="B96" s="15"/>
      <c r="C96" s="26" t="s">
        <v>1083</v>
      </c>
      <c r="D96" s="15" t="s">
        <v>1084</v>
      </c>
      <c r="E96" s="22">
        <f t="shared" si="8"/>
        <v>7.866666666666667</v>
      </c>
      <c r="F96" s="23">
        <f t="shared" si="9"/>
        <v>3</v>
      </c>
      <c r="G96" s="23">
        <f>IF(F96&lt;3,2,F96)</f>
        <v>3</v>
      </c>
      <c r="H96" s="24">
        <f>SUM(I96:AO96)</f>
        <v>23.6</v>
      </c>
      <c r="I96" s="25"/>
      <c r="J96" s="25"/>
      <c r="K96" s="25"/>
      <c r="L96" s="25"/>
      <c r="M96" s="25"/>
      <c r="N96" s="25"/>
      <c r="O96" s="25"/>
      <c r="P96" s="25">
        <v>12</v>
      </c>
      <c r="Q96" s="25"/>
      <c r="R96" s="25"/>
      <c r="S96" s="25">
        <v>6</v>
      </c>
      <c r="T96" s="25"/>
      <c r="U96" s="25"/>
      <c r="V96" s="25"/>
      <c r="W96" s="25"/>
      <c r="X96" s="25"/>
      <c r="Y96" s="25"/>
      <c r="Z96" s="25">
        <v>5.6</v>
      </c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1:41" ht="13.5">
      <c r="A97" s="15">
        <v>95</v>
      </c>
      <c r="B97" s="15"/>
      <c r="C97" s="26" t="s">
        <v>139</v>
      </c>
      <c r="D97" s="26" t="s">
        <v>1081</v>
      </c>
      <c r="E97" s="22">
        <f t="shared" si="8"/>
        <v>7.550000000000001</v>
      </c>
      <c r="F97" s="23">
        <f t="shared" si="9"/>
        <v>5</v>
      </c>
      <c r="G97" s="23">
        <f>IF(F97&lt;3,2,F97)-1</f>
        <v>4</v>
      </c>
      <c r="H97" s="24">
        <f>SUM(I97:AO97)-4</f>
        <v>30.200000000000003</v>
      </c>
      <c r="I97" s="25">
        <v>16</v>
      </c>
      <c r="J97" s="25"/>
      <c r="K97" s="25"/>
      <c r="L97" s="25"/>
      <c r="M97" s="25"/>
      <c r="N97" s="25"/>
      <c r="O97" s="25"/>
      <c r="P97" s="25">
        <v>4</v>
      </c>
      <c r="Q97" s="25"/>
      <c r="R97" s="25"/>
      <c r="S97" s="25">
        <v>4</v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>
        <v>6</v>
      </c>
      <c r="AF97" s="25"/>
      <c r="AG97" s="25"/>
      <c r="AH97" s="25"/>
      <c r="AI97" s="25"/>
      <c r="AJ97" s="25"/>
      <c r="AK97" s="25"/>
      <c r="AL97" s="25">
        <v>4.2</v>
      </c>
      <c r="AM97" s="25"/>
      <c r="AN97" s="25"/>
      <c r="AO97" s="25"/>
    </row>
    <row r="98" spans="1:41" ht="13.5">
      <c r="A98" s="15">
        <v>96</v>
      </c>
      <c r="B98" s="15"/>
      <c r="C98" s="26" t="s">
        <v>90</v>
      </c>
      <c r="D98" s="26" t="s">
        <v>137</v>
      </c>
      <c r="E98" s="22">
        <f t="shared" si="8"/>
        <v>7.5</v>
      </c>
      <c r="F98" s="23">
        <f t="shared" si="9"/>
        <v>5</v>
      </c>
      <c r="G98" s="23">
        <f>IF(F98&lt;3,2,F98)-1</f>
        <v>4</v>
      </c>
      <c r="H98" s="24">
        <f>SUM(I98:AO98)-4</f>
        <v>30</v>
      </c>
      <c r="I98" s="25"/>
      <c r="J98" s="25"/>
      <c r="K98" s="25"/>
      <c r="L98" s="25"/>
      <c r="M98" s="25"/>
      <c r="N98" s="25"/>
      <c r="O98" s="25"/>
      <c r="P98" s="25">
        <v>6</v>
      </c>
      <c r="Q98" s="25"/>
      <c r="R98" s="25"/>
      <c r="S98" s="25">
        <v>6</v>
      </c>
      <c r="T98" s="25"/>
      <c r="U98" s="25"/>
      <c r="V98" s="25"/>
      <c r="W98" s="25"/>
      <c r="X98" s="25"/>
      <c r="Y98" s="25">
        <v>8</v>
      </c>
      <c r="Z98" s="25"/>
      <c r="AA98" s="25"/>
      <c r="AB98" s="25"/>
      <c r="AC98" s="25"/>
      <c r="AD98" s="25"/>
      <c r="AE98" s="25">
        <v>10</v>
      </c>
      <c r="AF98" s="25"/>
      <c r="AG98" s="25"/>
      <c r="AH98" s="25"/>
      <c r="AI98" s="25"/>
      <c r="AJ98" s="25"/>
      <c r="AK98" s="25">
        <v>4</v>
      </c>
      <c r="AL98" s="25"/>
      <c r="AM98" s="25"/>
      <c r="AN98" s="25"/>
      <c r="AO98" s="25"/>
    </row>
    <row r="99" spans="1:41" ht="13.5">
      <c r="A99" s="15">
        <v>97</v>
      </c>
      <c r="B99" s="15"/>
      <c r="C99" s="26" t="s">
        <v>1085</v>
      </c>
      <c r="D99" s="26" t="s">
        <v>1086</v>
      </c>
      <c r="E99" s="22">
        <f t="shared" si="8"/>
        <v>7.333333333333333</v>
      </c>
      <c r="F99" s="23">
        <f t="shared" si="9"/>
        <v>3</v>
      </c>
      <c r="G99" s="23">
        <f>IF(F99&lt;3,2,F99)</f>
        <v>3</v>
      </c>
      <c r="H99" s="24">
        <f>SUM(I99:AO99)</f>
        <v>22</v>
      </c>
      <c r="I99" s="25">
        <v>8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>
        <v>4</v>
      </c>
      <c r="AF99" s="25"/>
      <c r="AG99" s="25"/>
      <c r="AH99" s="25"/>
      <c r="AI99" s="25"/>
      <c r="AJ99" s="25"/>
      <c r="AK99" s="25">
        <v>10</v>
      </c>
      <c r="AL99" s="25"/>
      <c r="AM99" s="25"/>
      <c r="AN99" s="25"/>
      <c r="AO99" s="25"/>
    </row>
    <row r="100" spans="1:41" ht="13.5">
      <c r="A100" s="15">
        <v>98</v>
      </c>
      <c r="B100" s="15"/>
      <c r="C100" s="15" t="s">
        <v>101</v>
      </c>
      <c r="D100" s="28" t="s">
        <v>1061</v>
      </c>
      <c r="E100" s="22">
        <f t="shared" si="8"/>
        <v>7.2</v>
      </c>
      <c r="F100" s="23">
        <f t="shared" si="9"/>
        <v>6</v>
      </c>
      <c r="G100" s="23">
        <f>IF(F100&lt;3,2,F100)-1</f>
        <v>5</v>
      </c>
      <c r="H100" s="24">
        <f>SUM(I100:AO100)-4</f>
        <v>36</v>
      </c>
      <c r="I100" s="25">
        <v>16</v>
      </c>
      <c r="J100" s="25"/>
      <c r="K100" s="25"/>
      <c r="L100" s="25">
        <v>8</v>
      </c>
      <c r="M100" s="25"/>
      <c r="N100" s="25"/>
      <c r="O100" s="25"/>
      <c r="P100" s="25"/>
      <c r="Q100" s="25"/>
      <c r="R100" s="25"/>
      <c r="S100" s="25">
        <v>4</v>
      </c>
      <c r="T100" s="25"/>
      <c r="U100" s="25"/>
      <c r="V100" s="25"/>
      <c r="W100" s="25"/>
      <c r="X100" s="25"/>
      <c r="Y100" s="25">
        <v>4</v>
      </c>
      <c r="Z100" s="25"/>
      <c r="AA100" s="25"/>
      <c r="AB100" s="25"/>
      <c r="AC100" s="25"/>
      <c r="AD100" s="25"/>
      <c r="AE100" s="25">
        <v>4</v>
      </c>
      <c r="AF100" s="25"/>
      <c r="AG100" s="25"/>
      <c r="AH100" s="25"/>
      <c r="AI100" s="25"/>
      <c r="AJ100" s="25"/>
      <c r="AK100" s="25">
        <v>4</v>
      </c>
      <c r="AL100" s="25"/>
      <c r="AM100" s="25"/>
      <c r="AN100" s="25"/>
      <c r="AO100" s="25"/>
    </row>
    <row r="101" spans="1:41" ht="13.5">
      <c r="A101" s="15">
        <v>99</v>
      </c>
      <c r="B101" s="15"/>
      <c r="C101" s="26" t="s">
        <v>558</v>
      </c>
      <c r="D101" s="26" t="s">
        <v>661</v>
      </c>
      <c r="E101" s="22">
        <f t="shared" si="8"/>
        <v>7.1</v>
      </c>
      <c r="F101" s="23">
        <f t="shared" si="9"/>
        <v>2</v>
      </c>
      <c r="G101" s="23">
        <f aca="true" t="shared" si="12" ref="G101:G106">IF(F101&lt;3,2,F101)</f>
        <v>2</v>
      </c>
      <c r="H101" s="24">
        <f aca="true" t="shared" si="13" ref="H101:H106">SUM(I101:AO101)</f>
        <v>14.2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>
        <v>10</v>
      </c>
      <c r="AF101" s="25"/>
      <c r="AG101" s="25"/>
      <c r="AH101" s="25"/>
      <c r="AI101" s="25"/>
      <c r="AJ101" s="25"/>
      <c r="AK101" s="25"/>
      <c r="AL101" s="25">
        <v>4.2</v>
      </c>
      <c r="AM101" s="25"/>
      <c r="AN101" s="25"/>
      <c r="AO101" s="25"/>
    </row>
    <row r="102" spans="1:41" ht="13.5">
      <c r="A102" s="15">
        <v>100</v>
      </c>
      <c r="B102" s="15"/>
      <c r="C102" s="27" t="s">
        <v>857</v>
      </c>
      <c r="D102" s="27" t="s">
        <v>1089</v>
      </c>
      <c r="E102" s="22">
        <f t="shared" si="8"/>
        <v>7.033333333333334</v>
      </c>
      <c r="F102" s="23">
        <f t="shared" si="9"/>
        <v>3</v>
      </c>
      <c r="G102" s="23">
        <f t="shared" si="12"/>
        <v>3</v>
      </c>
      <c r="H102" s="24">
        <f t="shared" si="13"/>
        <v>21.1</v>
      </c>
      <c r="I102" s="25"/>
      <c r="J102" s="25"/>
      <c r="K102" s="25"/>
      <c r="L102" s="25"/>
      <c r="M102" s="25"/>
      <c r="N102" s="25"/>
      <c r="O102" s="25"/>
      <c r="P102" s="25">
        <v>12</v>
      </c>
      <c r="Q102" s="25"/>
      <c r="R102" s="25"/>
      <c r="S102" s="25"/>
      <c r="T102" s="25">
        <v>5.6</v>
      </c>
      <c r="U102" s="25"/>
      <c r="V102" s="25"/>
      <c r="W102" s="25"/>
      <c r="X102" s="25"/>
      <c r="Y102" s="25"/>
      <c r="Z102" s="25">
        <v>3.5</v>
      </c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1:41" ht="13.5">
      <c r="A103" s="15">
        <v>101</v>
      </c>
      <c r="B103" s="15"/>
      <c r="C103" s="15" t="s">
        <v>300</v>
      </c>
      <c r="D103" s="15" t="s">
        <v>897</v>
      </c>
      <c r="E103" s="22">
        <f t="shared" si="8"/>
        <v>7</v>
      </c>
      <c r="F103" s="23">
        <f t="shared" si="9"/>
        <v>2</v>
      </c>
      <c r="G103" s="23">
        <f t="shared" si="12"/>
        <v>2</v>
      </c>
      <c r="H103" s="24">
        <f t="shared" si="13"/>
        <v>14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>
        <v>10</v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>
        <v>4</v>
      </c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1:41" ht="13.5">
      <c r="A104" s="15">
        <v>102</v>
      </c>
      <c r="B104" s="15"/>
      <c r="C104" s="27" t="s">
        <v>849</v>
      </c>
      <c r="D104" s="26" t="s">
        <v>1075</v>
      </c>
      <c r="E104" s="22">
        <f t="shared" si="8"/>
        <v>6.5</v>
      </c>
      <c r="F104" s="23">
        <f t="shared" si="9"/>
        <v>3</v>
      </c>
      <c r="G104" s="23">
        <f t="shared" si="12"/>
        <v>3</v>
      </c>
      <c r="H104" s="24">
        <f t="shared" si="13"/>
        <v>19.5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>
        <v>6</v>
      </c>
      <c r="AC104" s="25"/>
      <c r="AD104" s="25"/>
      <c r="AE104" s="25"/>
      <c r="AF104" s="25"/>
      <c r="AG104" s="25"/>
      <c r="AH104" s="25">
        <v>1.5</v>
      </c>
      <c r="AI104" s="25"/>
      <c r="AJ104" s="25"/>
      <c r="AK104" s="25"/>
      <c r="AL104" s="25"/>
      <c r="AM104" s="25"/>
      <c r="AN104" s="25">
        <v>12</v>
      </c>
      <c r="AO104" s="25"/>
    </row>
    <row r="105" spans="1:41" ht="13.5">
      <c r="A105" s="15">
        <v>103</v>
      </c>
      <c r="B105" s="15"/>
      <c r="C105" s="26" t="s">
        <v>555</v>
      </c>
      <c r="D105" s="27" t="s">
        <v>1064</v>
      </c>
      <c r="E105" s="22">
        <f t="shared" si="8"/>
        <v>6</v>
      </c>
      <c r="F105" s="23">
        <f t="shared" si="9"/>
        <v>2</v>
      </c>
      <c r="G105" s="23">
        <f t="shared" si="12"/>
        <v>2</v>
      </c>
      <c r="H105" s="24">
        <f t="shared" si="13"/>
        <v>12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>
        <v>6</v>
      </c>
      <c r="AF105" s="25"/>
      <c r="AG105" s="25"/>
      <c r="AH105" s="25"/>
      <c r="AI105" s="25"/>
      <c r="AJ105" s="25"/>
      <c r="AK105" s="25">
        <v>6</v>
      </c>
      <c r="AL105" s="25"/>
      <c r="AM105" s="25"/>
      <c r="AN105" s="25"/>
      <c r="AO105" s="25"/>
    </row>
    <row r="106" spans="1:41" ht="13.5">
      <c r="A106" s="15">
        <v>104</v>
      </c>
      <c r="B106" s="15"/>
      <c r="C106" s="15" t="s">
        <v>582</v>
      </c>
      <c r="D106" s="15" t="s">
        <v>897</v>
      </c>
      <c r="E106" s="22">
        <f t="shared" si="8"/>
        <v>6</v>
      </c>
      <c r="F106" s="23">
        <f t="shared" si="9"/>
        <v>3</v>
      </c>
      <c r="G106" s="23">
        <f t="shared" si="12"/>
        <v>3</v>
      </c>
      <c r="H106" s="24">
        <f t="shared" si="13"/>
        <v>18</v>
      </c>
      <c r="I106" s="25"/>
      <c r="J106" s="25"/>
      <c r="K106" s="25"/>
      <c r="L106" s="25">
        <v>0</v>
      </c>
      <c r="M106" s="25"/>
      <c r="N106" s="25"/>
      <c r="O106" s="25"/>
      <c r="P106" s="25"/>
      <c r="Q106" s="25"/>
      <c r="R106" s="25"/>
      <c r="S106" s="25">
        <v>12</v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>
        <v>6</v>
      </c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1:41" ht="13.5">
      <c r="A107" s="15">
        <v>105</v>
      </c>
      <c r="B107" s="15"/>
      <c r="C107" s="26" t="s">
        <v>158</v>
      </c>
      <c r="D107" s="26" t="s">
        <v>1087</v>
      </c>
      <c r="E107" s="22">
        <f t="shared" si="8"/>
        <v>6</v>
      </c>
      <c r="F107" s="23">
        <f t="shared" si="9"/>
        <v>4</v>
      </c>
      <c r="G107" s="23">
        <f>IF(F107&lt;3,2,F107)-1</f>
        <v>3</v>
      </c>
      <c r="H107" s="24">
        <f>SUM(I107:AO107)-4</f>
        <v>18</v>
      </c>
      <c r="I107" s="25"/>
      <c r="J107" s="25"/>
      <c r="K107" s="25"/>
      <c r="L107" s="25"/>
      <c r="M107" s="25"/>
      <c r="N107" s="25"/>
      <c r="O107" s="25"/>
      <c r="P107" s="25">
        <v>6</v>
      </c>
      <c r="Q107" s="25"/>
      <c r="R107" s="25"/>
      <c r="S107" s="25">
        <v>6</v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>
        <v>6</v>
      </c>
      <c r="AF107" s="25"/>
      <c r="AG107" s="25"/>
      <c r="AH107" s="25"/>
      <c r="AI107" s="25"/>
      <c r="AJ107" s="25"/>
      <c r="AK107" s="25">
        <v>4</v>
      </c>
      <c r="AL107" s="25"/>
      <c r="AM107" s="25"/>
      <c r="AN107" s="25"/>
      <c r="AO107" s="25"/>
    </row>
    <row r="108" spans="1:41" ht="13.5">
      <c r="A108" s="15">
        <v>106</v>
      </c>
      <c r="B108" s="15"/>
      <c r="C108" s="26" t="s">
        <v>131</v>
      </c>
      <c r="D108" s="26" t="s">
        <v>1088</v>
      </c>
      <c r="E108" s="22">
        <f t="shared" si="8"/>
        <v>6</v>
      </c>
      <c r="F108" s="23">
        <f t="shared" si="9"/>
        <v>5</v>
      </c>
      <c r="G108" s="23">
        <f>IF(F108&lt;3,2,F108)-1</f>
        <v>4</v>
      </c>
      <c r="H108" s="24">
        <f>SUM(I108:AO108)-4</f>
        <v>24</v>
      </c>
      <c r="I108" s="25">
        <v>8</v>
      </c>
      <c r="J108" s="25"/>
      <c r="K108" s="25"/>
      <c r="L108" s="25"/>
      <c r="M108" s="25"/>
      <c r="N108" s="25"/>
      <c r="O108" s="25"/>
      <c r="P108" s="25">
        <v>4</v>
      </c>
      <c r="Q108" s="25"/>
      <c r="R108" s="25"/>
      <c r="S108" s="25"/>
      <c r="T108" s="25"/>
      <c r="U108" s="25"/>
      <c r="V108" s="25"/>
      <c r="W108" s="25"/>
      <c r="X108" s="25"/>
      <c r="Y108" s="25">
        <v>6</v>
      </c>
      <c r="Z108" s="25"/>
      <c r="AA108" s="25"/>
      <c r="AB108" s="25"/>
      <c r="AC108" s="25"/>
      <c r="AD108" s="25"/>
      <c r="AE108" s="25">
        <v>6</v>
      </c>
      <c r="AF108" s="25"/>
      <c r="AG108" s="25"/>
      <c r="AH108" s="25"/>
      <c r="AI108" s="25"/>
      <c r="AJ108" s="25"/>
      <c r="AK108" s="25">
        <v>4</v>
      </c>
      <c r="AL108" s="25"/>
      <c r="AM108" s="25"/>
      <c r="AN108" s="25"/>
      <c r="AO108" s="25"/>
    </row>
    <row r="109" spans="1:41" ht="13.5">
      <c r="A109" s="15">
        <v>107</v>
      </c>
      <c r="B109" s="15"/>
      <c r="C109" s="26" t="s">
        <v>856</v>
      </c>
      <c r="D109" s="27" t="s">
        <v>1025</v>
      </c>
      <c r="E109" s="22">
        <f t="shared" si="8"/>
        <v>5.833333333333333</v>
      </c>
      <c r="F109" s="23">
        <f t="shared" si="9"/>
        <v>3</v>
      </c>
      <c r="G109" s="23">
        <f>IF(F109&lt;3,2,F109)</f>
        <v>3</v>
      </c>
      <c r="H109" s="24">
        <f>SUM(I109:AO109)</f>
        <v>17.5</v>
      </c>
      <c r="I109" s="25"/>
      <c r="J109" s="25"/>
      <c r="K109" s="25"/>
      <c r="L109" s="25"/>
      <c r="M109" s="25"/>
      <c r="N109" s="25"/>
      <c r="O109" s="25"/>
      <c r="P109" s="25">
        <v>10</v>
      </c>
      <c r="Q109" s="25"/>
      <c r="R109" s="25"/>
      <c r="S109" s="25">
        <v>1.5</v>
      </c>
      <c r="T109" s="25"/>
      <c r="U109" s="25"/>
      <c r="V109" s="25"/>
      <c r="W109" s="25"/>
      <c r="X109" s="25"/>
      <c r="Y109" s="25">
        <v>6</v>
      </c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1:41" ht="13.5">
      <c r="A110" s="15">
        <v>108</v>
      </c>
      <c r="B110" s="15"/>
      <c r="C110" s="26" t="s">
        <v>115</v>
      </c>
      <c r="D110" s="26" t="s">
        <v>137</v>
      </c>
      <c r="E110" s="22">
        <f t="shared" si="8"/>
        <v>5.8</v>
      </c>
      <c r="F110" s="23">
        <f t="shared" si="9"/>
        <v>5</v>
      </c>
      <c r="G110" s="23">
        <f>IF(F110&lt;3,2,F110)-1</f>
        <v>4</v>
      </c>
      <c r="H110" s="24">
        <f>SUM(I110:AO110)-3.5</f>
        <v>23.2</v>
      </c>
      <c r="I110" s="25"/>
      <c r="J110" s="25"/>
      <c r="K110" s="25"/>
      <c r="L110" s="25"/>
      <c r="M110" s="25"/>
      <c r="N110" s="25"/>
      <c r="O110" s="25"/>
      <c r="P110" s="25">
        <v>6</v>
      </c>
      <c r="Q110" s="25"/>
      <c r="R110" s="25"/>
      <c r="S110" s="25">
        <v>6</v>
      </c>
      <c r="T110" s="25"/>
      <c r="U110" s="25"/>
      <c r="V110" s="25"/>
      <c r="W110" s="25"/>
      <c r="X110" s="25"/>
      <c r="Y110" s="25"/>
      <c r="Z110" s="25">
        <v>7</v>
      </c>
      <c r="AA110" s="25"/>
      <c r="AB110" s="25"/>
      <c r="AC110" s="25"/>
      <c r="AD110" s="25"/>
      <c r="AE110" s="25"/>
      <c r="AF110" s="25">
        <v>4.2</v>
      </c>
      <c r="AG110" s="25"/>
      <c r="AH110" s="25"/>
      <c r="AI110" s="25"/>
      <c r="AJ110" s="25"/>
      <c r="AK110" s="25"/>
      <c r="AL110" s="25">
        <v>3.5</v>
      </c>
      <c r="AM110" s="25"/>
      <c r="AN110" s="25"/>
      <c r="AO110" s="25"/>
    </row>
    <row r="111" spans="1:41" ht="13.5">
      <c r="A111" s="15">
        <v>109</v>
      </c>
      <c r="B111" s="15"/>
      <c r="C111" s="26" t="s">
        <v>135</v>
      </c>
      <c r="D111" s="26" t="s">
        <v>1091</v>
      </c>
      <c r="E111" s="22">
        <f t="shared" si="8"/>
        <v>5.65</v>
      </c>
      <c r="F111" s="23">
        <f t="shared" si="9"/>
        <v>5</v>
      </c>
      <c r="G111" s="23">
        <f>IF(F111&lt;3,2,F111)-1</f>
        <v>4</v>
      </c>
      <c r="H111" s="24">
        <f>SUM(I111:AO111)-1</f>
        <v>22.6</v>
      </c>
      <c r="I111" s="25">
        <v>16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>
        <v>1</v>
      </c>
      <c r="U111" s="25"/>
      <c r="V111" s="25"/>
      <c r="W111" s="25"/>
      <c r="X111" s="25"/>
      <c r="Y111" s="25"/>
      <c r="Z111" s="25">
        <v>3.5</v>
      </c>
      <c r="AA111" s="25"/>
      <c r="AB111" s="25"/>
      <c r="AC111" s="25"/>
      <c r="AD111" s="25"/>
      <c r="AE111" s="25"/>
      <c r="AF111" s="25">
        <v>2.1</v>
      </c>
      <c r="AG111" s="25"/>
      <c r="AH111" s="25"/>
      <c r="AI111" s="25"/>
      <c r="AJ111" s="25"/>
      <c r="AK111" s="25"/>
      <c r="AL111" s="25">
        <v>1</v>
      </c>
      <c r="AM111" s="25"/>
      <c r="AN111" s="25"/>
      <c r="AO111" s="25"/>
    </row>
    <row r="112" spans="1:41" ht="13.5">
      <c r="A112" s="15">
        <v>110</v>
      </c>
      <c r="B112" s="15"/>
      <c r="C112" s="26" t="s">
        <v>842</v>
      </c>
      <c r="D112" s="15" t="s">
        <v>1108</v>
      </c>
      <c r="E112" s="22">
        <f t="shared" si="8"/>
        <v>5.6000000000000005</v>
      </c>
      <c r="F112" s="23">
        <f t="shared" si="9"/>
        <v>4</v>
      </c>
      <c r="G112" s="23">
        <f>IF(F112&lt;3,2,F112)-1</f>
        <v>3</v>
      </c>
      <c r="H112" s="24">
        <f>SUM(I112:AO112)-0.9</f>
        <v>16.8</v>
      </c>
      <c r="I112" s="25"/>
      <c r="J112" s="25"/>
      <c r="K112" s="25"/>
      <c r="L112" s="25">
        <v>8</v>
      </c>
      <c r="M112" s="25"/>
      <c r="N112" s="25"/>
      <c r="O112" s="25"/>
      <c r="P112" s="25">
        <v>6</v>
      </c>
      <c r="Q112" s="25"/>
      <c r="R112" s="25"/>
      <c r="S112" s="25"/>
      <c r="T112" s="25">
        <v>2.8</v>
      </c>
      <c r="U112" s="25"/>
      <c r="V112" s="25"/>
      <c r="W112" s="25"/>
      <c r="X112" s="25"/>
      <c r="Y112" s="25"/>
      <c r="Z112" s="25"/>
      <c r="AA112" s="25">
        <v>0.9</v>
      </c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1:41" ht="13.5">
      <c r="A113" s="15">
        <v>111</v>
      </c>
      <c r="B113" s="15"/>
      <c r="C113" s="15" t="s">
        <v>94</v>
      </c>
      <c r="D113" s="15" t="s">
        <v>743</v>
      </c>
      <c r="E113" s="22">
        <f t="shared" si="8"/>
        <v>5.25</v>
      </c>
      <c r="F113" s="23">
        <f t="shared" si="9"/>
        <v>7</v>
      </c>
      <c r="G113" s="23">
        <f>IF(F113&lt;3,2,F113)-1</f>
        <v>6</v>
      </c>
      <c r="H113" s="24">
        <f>SUM(I113:AO113)-1.5</f>
        <v>31.5</v>
      </c>
      <c r="I113" s="25">
        <v>8</v>
      </c>
      <c r="J113" s="25"/>
      <c r="K113" s="25"/>
      <c r="L113" s="25"/>
      <c r="M113" s="25">
        <v>6</v>
      </c>
      <c r="N113" s="25"/>
      <c r="O113" s="25"/>
      <c r="P113" s="25">
        <v>4</v>
      </c>
      <c r="Q113" s="25"/>
      <c r="R113" s="25"/>
      <c r="S113" s="25"/>
      <c r="T113" s="25"/>
      <c r="U113" s="25"/>
      <c r="V113" s="25">
        <v>6</v>
      </c>
      <c r="W113" s="25"/>
      <c r="X113" s="25"/>
      <c r="Y113" s="25"/>
      <c r="Z113" s="25"/>
      <c r="AA113" s="25"/>
      <c r="AB113" s="25">
        <v>1.5</v>
      </c>
      <c r="AC113" s="25"/>
      <c r="AD113" s="25"/>
      <c r="AE113" s="25"/>
      <c r="AF113" s="25"/>
      <c r="AG113" s="25"/>
      <c r="AH113" s="25">
        <v>6</v>
      </c>
      <c r="AI113" s="25"/>
      <c r="AJ113" s="25"/>
      <c r="AK113" s="25"/>
      <c r="AL113" s="25"/>
      <c r="AM113" s="25"/>
      <c r="AN113" s="25">
        <v>1.5</v>
      </c>
      <c r="AO113" s="25"/>
    </row>
    <row r="114" spans="1:41" ht="13.5">
      <c r="A114" s="15">
        <v>112</v>
      </c>
      <c r="B114" s="15"/>
      <c r="C114" s="26" t="s">
        <v>215</v>
      </c>
      <c r="D114" s="15" t="s">
        <v>1100</v>
      </c>
      <c r="E114" s="22">
        <f t="shared" si="8"/>
        <v>5.2</v>
      </c>
      <c r="F114" s="23">
        <f t="shared" si="9"/>
        <v>4</v>
      </c>
      <c r="G114" s="23">
        <f>IF(F114&lt;3,2,F114)-1</f>
        <v>3</v>
      </c>
      <c r="H114" s="24">
        <f>SUM(I114:AO114)-2.1</f>
        <v>15.6</v>
      </c>
      <c r="I114" s="25"/>
      <c r="J114" s="25"/>
      <c r="K114" s="25"/>
      <c r="L114" s="25"/>
      <c r="M114" s="25"/>
      <c r="N114" s="25"/>
      <c r="O114" s="25"/>
      <c r="P114" s="25">
        <v>10</v>
      </c>
      <c r="Q114" s="25"/>
      <c r="R114" s="25"/>
      <c r="S114" s="25"/>
      <c r="T114" s="25">
        <v>2.8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>
        <v>2.1</v>
      </c>
      <c r="AG114" s="25"/>
      <c r="AH114" s="25"/>
      <c r="AI114" s="25"/>
      <c r="AJ114" s="25"/>
      <c r="AK114" s="25"/>
      <c r="AL114" s="25">
        <v>2.8</v>
      </c>
      <c r="AM114" s="25"/>
      <c r="AN114" s="25"/>
      <c r="AO114" s="25"/>
    </row>
    <row r="115" spans="1:41" ht="13.5">
      <c r="A115" s="15">
        <v>113</v>
      </c>
      <c r="B115" s="15"/>
      <c r="C115" s="26" t="s">
        <v>136</v>
      </c>
      <c r="D115" s="26" t="s">
        <v>167</v>
      </c>
      <c r="E115" s="22">
        <f t="shared" si="8"/>
        <v>5</v>
      </c>
      <c r="F115" s="23">
        <f t="shared" si="9"/>
        <v>2</v>
      </c>
      <c r="G115" s="23">
        <f>IF(F115&lt;3,2,F115)</f>
        <v>2</v>
      </c>
      <c r="H115" s="24">
        <f>SUM(I115:AO115)</f>
        <v>10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>
        <v>6</v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>
        <v>4</v>
      </c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1:41" ht="13.5">
      <c r="A116" s="15">
        <v>114</v>
      </c>
      <c r="B116" s="15"/>
      <c r="C116" s="26" t="s">
        <v>862</v>
      </c>
      <c r="D116" s="26" t="s">
        <v>167</v>
      </c>
      <c r="E116" s="22">
        <f t="shared" si="8"/>
        <v>4.833333333333333</v>
      </c>
      <c r="F116" s="23">
        <f t="shared" si="9"/>
        <v>3</v>
      </c>
      <c r="G116" s="23">
        <f>IF(F116&lt;3,2,F116)</f>
        <v>3</v>
      </c>
      <c r="H116" s="24">
        <f>SUM(I116:AO116)</f>
        <v>14.5</v>
      </c>
      <c r="I116" s="25"/>
      <c r="J116" s="25"/>
      <c r="K116" s="25"/>
      <c r="L116" s="25"/>
      <c r="M116" s="25"/>
      <c r="N116" s="25"/>
      <c r="O116" s="25"/>
      <c r="P116" s="25">
        <v>10</v>
      </c>
      <c r="Q116" s="25"/>
      <c r="R116" s="25"/>
      <c r="S116" s="25"/>
      <c r="T116" s="25">
        <v>2.1</v>
      </c>
      <c r="U116" s="25"/>
      <c r="V116" s="25"/>
      <c r="W116" s="25"/>
      <c r="X116" s="25"/>
      <c r="Y116" s="25"/>
      <c r="Z116" s="25"/>
      <c r="AA116" s="25">
        <v>2.4</v>
      </c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1:41" ht="13.5">
      <c r="A117" s="15">
        <v>115</v>
      </c>
      <c r="B117" s="15"/>
      <c r="C117" s="26" t="s">
        <v>860</v>
      </c>
      <c r="D117" s="26" t="s">
        <v>1090</v>
      </c>
      <c r="E117" s="22">
        <f t="shared" si="8"/>
        <v>4.55</v>
      </c>
      <c r="F117" s="23">
        <f t="shared" si="9"/>
        <v>2</v>
      </c>
      <c r="G117" s="23">
        <f>IF(F117&lt;3,2,F117)</f>
        <v>2</v>
      </c>
      <c r="H117" s="24">
        <f>SUM(I117:AO117)</f>
        <v>9.1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>
        <v>7</v>
      </c>
      <c r="U117" s="25"/>
      <c r="V117" s="25"/>
      <c r="W117" s="25"/>
      <c r="X117" s="25"/>
      <c r="Y117" s="25"/>
      <c r="Z117" s="25">
        <v>2.1</v>
      </c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1:41" ht="13.5">
      <c r="A118" s="15">
        <v>116</v>
      </c>
      <c r="B118" s="15"/>
      <c r="C118" s="26" t="s">
        <v>1102</v>
      </c>
      <c r="D118" s="26" t="s">
        <v>1088</v>
      </c>
      <c r="E118" s="22">
        <f t="shared" si="8"/>
        <v>4.475</v>
      </c>
      <c r="F118" s="23">
        <f t="shared" si="9"/>
        <v>5</v>
      </c>
      <c r="G118" s="23">
        <f>IF(F118&lt;3,2,F118)-1</f>
        <v>4</v>
      </c>
      <c r="H118" s="24">
        <f>SUM(I118:AO118)-1.5</f>
        <v>17.9</v>
      </c>
      <c r="I118" s="25"/>
      <c r="J118" s="25"/>
      <c r="K118" s="25"/>
      <c r="L118" s="25"/>
      <c r="M118" s="25"/>
      <c r="N118" s="25"/>
      <c r="O118" s="25"/>
      <c r="P118" s="25">
        <v>10</v>
      </c>
      <c r="Q118" s="25"/>
      <c r="R118" s="25"/>
      <c r="S118" s="25"/>
      <c r="T118" s="25">
        <v>2.8</v>
      </c>
      <c r="U118" s="25"/>
      <c r="V118" s="25"/>
      <c r="W118" s="25"/>
      <c r="X118" s="25"/>
      <c r="Y118" s="25"/>
      <c r="Z118" s="25">
        <v>2.1</v>
      </c>
      <c r="AA118" s="25"/>
      <c r="AB118" s="25"/>
      <c r="AC118" s="25"/>
      <c r="AD118" s="25"/>
      <c r="AE118" s="25"/>
      <c r="AF118" s="25"/>
      <c r="AG118" s="25">
        <v>3</v>
      </c>
      <c r="AH118" s="25"/>
      <c r="AI118" s="25"/>
      <c r="AJ118" s="25"/>
      <c r="AK118" s="25"/>
      <c r="AL118" s="25"/>
      <c r="AM118" s="25">
        <v>1.5</v>
      </c>
      <c r="AN118" s="25"/>
      <c r="AO118" s="25"/>
    </row>
    <row r="119" spans="1:41" ht="13.5">
      <c r="A119" s="15">
        <v>117</v>
      </c>
      <c r="B119" s="15"/>
      <c r="C119" s="26" t="s">
        <v>218</v>
      </c>
      <c r="D119" s="28" t="s">
        <v>1095</v>
      </c>
      <c r="E119" s="22">
        <f t="shared" si="8"/>
        <v>4.24</v>
      </c>
      <c r="F119" s="23">
        <f t="shared" si="9"/>
        <v>6</v>
      </c>
      <c r="G119" s="23">
        <f>IF(F119&lt;3,2,F119)-1</f>
        <v>5</v>
      </c>
      <c r="H119" s="24">
        <f>SUM(I119:AO119)-0.3</f>
        <v>21.2</v>
      </c>
      <c r="I119" s="25"/>
      <c r="J119" s="25"/>
      <c r="K119" s="25"/>
      <c r="L119" s="25"/>
      <c r="M119" s="25"/>
      <c r="N119" s="25">
        <v>5</v>
      </c>
      <c r="O119" s="25"/>
      <c r="P119" s="25">
        <v>10</v>
      </c>
      <c r="Q119" s="25"/>
      <c r="R119" s="25"/>
      <c r="S119" s="25"/>
      <c r="T119" s="25">
        <v>2.8</v>
      </c>
      <c r="U119" s="25"/>
      <c r="V119" s="25"/>
      <c r="W119" s="25"/>
      <c r="X119" s="25"/>
      <c r="Y119" s="25"/>
      <c r="Z119" s="25">
        <v>1</v>
      </c>
      <c r="AA119" s="25"/>
      <c r="AB119" s="25"/>
      <c r="AC119" s="25"/>
      <c r="AD119" s="25"/>
      <c r="AE119" s="25"/>
      <c r="AF119" s="25"/>
      <c r="AG119" s="25">
        <v>2.4</v>
      </c>
      <c r="AH119" s="25"/>
      <c r="AI119" s="25"/>
      <c r="AJ119" s="25"/>
      <c r="AK119" s="25"/>
      <c r="AL119" s="25"/>
      <c r="AM119" s="25">
        <v>0.3</v>
      </c>
      <c r="AN119" s="25"/>
      <c r="AO119" s="25"/>
    </row>
    <row r="120" spans="1:41" ht="13.5">
      <c r="A120" s="15">
        <v>118</v>
      </c>
      <c r="B120" s="15"/>
      <c r="C120" s="26" t="s">
        <v>118</v>
      </c>
      <c r="D120" s="26" t="s">
        <v>897</v>
      </c>
      <c r="E120" s="22">
        <f t="shared" si="8"/>
        <v>4.166666666666667</v>
      </c>
      <c r="F120" s="23">
        <f t="shared" si="9"/>
        <v>3</v>
      </c>
      <c r="G120" s="23">
        <f aca="true" t="shared" si="14" ref="G120:G141">IF(F120&lt;3,2,F120)</f>
        <v>3</v>
      </c>
      <c r="H120" s="24">
        <f aca="true" t="shared" si="15" ref="H120:H141">SUM(I120:AO120)</f>
        <v>12.5</v>
      </c>
      <c r="I120" s="25"/>
      <c r="J120" s="25"/>
      <c r="K120" s="25"/>
      <c r="L120" s="25">
        <v>8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>
        <v>3.5</v>
      </c>
      <c r="AG120" s="25"/>
      <c r="AH120" s="25"/>
      <c r="AI120" s="25"/>
      <c r="AJ120" s="25"/>
      <c r="AK120" s="25"/>
      <c r="AL120" s="25">
        <v>1</v>
      </c>
      <c r="AM120" s="25"/>
      <c r="AN120" s="25"/>
      <c r="AO120" s="25"/>
    </row>
    <row r="121" spans="1:41" ht="13.5">
      <c r="A121" s="15">
        <v>119</v>
      </c>
      <c r="B121" s="15"/>
      <c r="C121" s="26" t="s">
        <v>523</v>
      </c>
      <c r="D121" s="15" t="s">
        <v>1138</v>
      </c>
      <c r="E121" s="22">
        <f t="shared" si="8"/>
        <v>4</v>
      </c>
      <c r="F121" s="23">
        <f t="shared" si="9"/>
        <v>1</v>
      </c>
      <c r="G121" s="23">
        <f t="shared" si="14"/>
        <v>2</v>
      </c>
      <c r="H121" s="24">
        <f t="shared" si="15"/>
        <v>8</v>
      </c>
      <c r="I121" s="25">
        <v>8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1:41" ht="13.5">
      <c r="A122" s="15">
        <v>119</v>
      </c>
      <c r="B122" s="15"/>
      <c r="C122" s="15" t="s">
        <v>18</v>
      </c>
      <c r="D122" s="15" t="s">
        <v>1138</v>
      </c>
      <c r="E122" s="22">
        <f t="shared" si="8"/>
        <v>4</v>
      </c>
      <c r="F122" s="23">
        <f t="shared" si="9"/>
        <v>1</v>
      </c>
      <c r="G122" s="23">
        <f t="shared" si="14"/>
        <v>2</v>
      </c>
      <c r="H122" s="24">
        <f t="shared" si="15"/>
        <v>8</v>
      </c>
      <c r="I122" s="25">
        <v>8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1:41" ht="13.5">
      <c r="A123" s="15">
        <v>119</v>
      </c>
      <c r="B123" s="15"/>
      <c r="C123" s="26" t="s">
        <v>1</v>
      </c>
      <c r="D123" s="26" t="s">
        <v>1137</v>
      </c>
      <c r="E123" s="22">
        <f t="shared" si="8"/>
        <v>4</v>
      </c>
      <c r="F123" s="23">
        <f t="shared" si="9"/>
        <v>1</v>
      </c>
      <c r="G123" s="23">
        <f t="shared" si="14"/>
        <v>2</v>
      </c>
      <c r="H123" s="24">
        <f t="shared" si="15"/>
        <v>8</v>
      </c>
      <c r="I123" s="25"/>
      <c r="J123" s="25"/>
      <c r="K123" s="25"/>
      <c r="L123" s="25">
        <v>8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</row>
    <row r="124" spans="1:41" ht="13.5">
      <c r="A124" s="15">
        <v>119</v>
      </c>
      <c r="B124" s="15"/>
      <c r="C124" s="26" t="s">
        <v>450</v>
      </c>
      <c r="D124" s="26" t="s">
        <v>109</v>
      </c>
      <c r="E124" s="22">
        <f t="shared" si="8"/>
        <v>4</v>
      </c>
      <c r="F124" s="23">
        <f t="shared" si="9"/>
        <v>1</v>
      </c>
      <c r="G124" s="23">
        <f t="shared" si="14"/>
        <v>2</v>
      </c>
      <c r="H124" s="24">
        <f t="shared" si="15"/>
        <v>8</v>
      </c>
      <c r="I124" s="25"/>
      <c r="J124" s="25"/>
      <c r="K124" s="25"/>
      <c r="L124" s="25">
        <v>8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</row>
    <row r="125" spans="1:41" ht="13.5">
      <c r="A125" s="15">
        <v>119</v>
      </c>
      <c r="B125" s="15"/>
      <c r="C125" s="26" t="s">
        <v>840</v>
      </c>
      <c r="D125" s="26" t="s">
        <v>109</v>
      </c>
      <c r="E125" s="22">
        <f t="shared" si="8"/>
        <v>4</v>
      </c>
      <c r="F125" s="23">
        <f t="shared" si="9"/>
        <v>1</v>
      </c>
      <c r="G125" s="23">
        <f t="shared" si="14"/>
        <v>2</v>
      </c>
      <c r="H125" s="24">
        <f t="shared" si="15"/>
        <v>8</v>
      </c>
      <c r="I125" s="25"/>
      <c r="J125" s="25"/>
      <c r="K125" s="25"/>
      <c r="L125" s="25">
        <v>8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1:41" ht="13.5">
      <c r="A126" s="15">
        <v>119</v>
      </c>
      <c r="B126" s="15"/>
      <c r="C126" s="26" t="s">
        <v>455</v>
      </c>
      <c r="D126" s="26" t="s">
        <v>109</v>
      </c>
      <c r="E126" s="22">
        <f t="shared" si="8"/>
        <v>4</v>
      </c>
      <c r="F126" s="23">
        <f t="shared" si="9"/>
        <v>1</v>
      </c>
      <c r="G126" s="23">
        <f t="shared" si="14"/>
        <v>2</v>
      </c>
      <c r="H126" s="24">
        <f t="shared" si="15"/>
        <v>8</v>
      </c>
      <c r="I126" s="25"/>
      <c r="J126" s="25"/>
      <c r="K126" s="25"/>
      <c r="L126" s="25">
        <v>8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1:41" ht="13.5">
      <c r="A127" s="15">
        <v>119</v>
      </c>
      <c r="B127" s="15"/>
      <c r="C127" s="26" t="s">
        <v>460</v>
      </c>
      <c r="D127" s="26" t="s">
        <v>109</v>
      </c>
      <c r="E127" s="22">
        <f t="shared" si="8"/>
        <v>4</v>
      </c>
      <c r="F127" s="23">
        <f t="shared" si="9"/>
        <v>1</v>
      </c>
      <c r="G127" s="23">
        <f t="shared" si="14"/>
        <v>2</v>
      </c>
      <c r="H127" s="24">
        <f t="shared" si="15"/>
        <v>8</v>
      </c>
      <c r="I127" s="25"/>
      <c r="J127" s="25"/>
      <c r="K127" s="25"/>
      <c r="L127" s="25">
        <v>8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</row>
    <row r="128" spans="1:41" ht="13.5">
      <c r="A128" s="15">
        <v>119</v>
      </c>
      <c r="B128" s="15"/>
      <c r="C128" s="26" t="s">
        <v>462</v>
      </c>
      <c r="D128" s="26" t="s">
        <v>109</v>
      </c>
      <c r="E128" s="22">
        <f t="shared" si="8"/>
        <v>4</v>
      </c>
      <c r="F128" s="23">
        <f t="shared" si="9"/>
        <v>1</v>
      </c>
      <c r="G128" s="23">
        <f t="shared" si="14"/>
        <v>2</v>
      </c>
      <c r="H128" s="24">
        <f t="shared" si="15"/>
        <v>8</v>
      </c>
      <c r="I128" s="25"/>
      <c r="J128" s="25"/>
      <c r="K128" s="25"/>
      <c r="L128" s="25">
        <v>8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</row>
    <row r="129" spans="1:41" ht="13.5">
      <c r="A129" s="15">
        <v>119</v>
      </c>
      <c r="B129" s="15"/>
      <c r="C129" s="26" t="s">
        <v>524</v>
      </c>
      <c r="D129" s="26" t="s">
        <v>109</v>
      </c>
      <c r="E129" s="22">
        <f t="shared" si="8"/>
        <v>4</v>
      </c>
      <c r="F129" s="23">
        <f t="shared" si="9"/>
        <v>1</v>
      </c>
      <c r="G129" s="23">
        <f t="shared" si="14"/>
        <v>2</v>
      </c>
      <c r="H129" s="24">
        <f t="shared" si="15"/>
        <v>8</v>
      </c>
      <c r="I129" s="25">
        <v>8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</row>
    <row r="130" spans="1:41" ht="13.5">
      <c r="A130" s="15">
        <v>119</v>
      </c>
      <c r="B130" s="15"/>
      <c r="C130" s="26" t="s">
        <v>28</v>
      </c>
      <c r="D130" s="26" t="s">
        <v>109</v>
      </c>
      <c r="E130" s="22">
        <f t="shared" si="8"/>
        <v>4</v>
      </c>
      <c r="F130" s="23">
        <f t="shared" si="9"/>
        <v>1</v>
      </c>
      <c r="G130" s="23">
        <f t="shared" si="14"/>
        <v>2</v>
      </c>
      <c r="H130" s="24">
        <f t="shared" si="15"/>
        <v>8</v>
      </c>
      <c r="I130" s="25">
        <v>8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</row>
    <row r="131" spans="1:41" ht="13.5">
      <c r="A131" s="15">
        <v>119</v>
      </c>
      <c r="B131" s="15"/>
      <c r="C131" s="26" t="s">
        <v>39</v>
      </c>
      <c r="D131" s="26" t="s">
        <v>109</v>
      </c>
      <c r="E131" s="22">
        <f aca="true" t="shared" si="16" ref="E131:E194">H131/G131</f>
        <v>4</v>
      </c>
      <c r="F131" s="23">
        <f aca="true" t="shared" si="17" ref="F131:F194">COUNT(I131:AO131)</f>
        <v>1</v>
      </c>
      <c r="G131" s="23">
        <f t="shared" si="14"/>
        <v>2</v>
      </c>
      <c r="H131" s="24">
        <f t="shared" si="15"/>
        <v>8</v>
      </c>
      <c r="I131" s="25">
        <v>8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</row>
    <row r="132" spans="1:41" ht="13.5">
      <c r="A132" s="15">
        <v>119</v>
      </c>
      <c r="B132" s="15"/>
      <c r="C132" s="26" t="s">
        <v>527</v>
      </c>
      <c r="D132" s="26" t="s">
        <v>109</v>
      </c>
      <c r="E132" s="22">
        <f t="shared" si="16"/>
        <v>4</v>
      </c>
      <c r="F132" s="23">
        <f t="shared" si="17"/>
        <v>1</v>
      </c>
      <c r="G132" s="23">
        <f t="shared" si="14"/>
        <v>2</v>
      </c>
      <c r="H132" s="24">
        <f t="shared" si="15"/>
        <v>8</v>
      </c>
      <c r="I132" s="25">
        <v>8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1:41" ht="13.5">
      <c r="A133" s="15">
        <v>119</v>
      </c>
      <c r="B133" s="15"/>
      <c r="C133" s="27" t="s">
        <v>1136</v>
      </c>
      <c r="D133" s="26" t="s">
        <v>113</v>
      </c>
      <c r="E133" s="22">
        <f t="shared" si="16"/>
        <v>4</v>
      </c>
      <c r="F133" s="23">
        <f t="shared" si="17"/>
        <v>1</v>
      </c>
      <c r="G133" s="23">
        <f t="shared" si="14"/>
        <v>2</v>
      </c>
      <c r="H133" s="24">
        <f t="shared" si="15"/>
        <v>8</v>
      </c>
      <c r="I133" s="25"/>
      <c r="J133" s="25"/>
      <c r="K133" s="25"/>
      <c r="L133" s="25">
        <v>8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</row>
    <row r="134" spans="1:41" ht="13.5">
      <c r="A134" s="15">
        <v>119</v>
      </c>
      <c r="B134" s="15"/>
      <c r="C134" s="29" t="s">
        <v>841</v>
      </c>
      <c r="D134" s="26" t="s">
        <v>113</v>
      </c>
      <c r="E134" s="22">
        <f t="shared" si="16"/>
        <v>4</v>
      </c>
      <c r="F134" s="23">
        <f t="shared" si="17"/>
        <v>1</v>
      </c>
      <c r="G134" s="23">
        <f t="shared" si="14"/>
        <v>2</v>
      </c>
      <c r="H134" s="24">
        <f t="shared" si="15"/>
        <v>8</v>
      </c>
      <c r="I134" s="25"/>
      <c r="J134" s="25"/>
      <c r="K134" s="25"/>
      <c r="L134" s="25">
        <v>8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</row>
    <row r="135" spans="1:41" ht="13.5">
      <c r="A135" s="15">
        <v>119</v>
      </c>
      <c r="B135" s="15"/>
      <c r="C135" s="26" t="s">
        <v>530</v>
      </c>
      <c r="D135" s="26" t="s">
        <v>113</v>
      </c>
      <c r="E135" s="22">
        <f t="shared" si="16"/>
        <v>4</v>
      </c>
      <c r="F135" s="23">
        <f t="shared" si="17"/>
        <v>1</v>
      </c>
      <c r="G135" s="23">
        <f t="shared" si="14"/>
        <v>2</v>
      </c>
      <c r="H135" s="24">
        <f t="shared" si="15"/>
        <v>8</v>
      </c>
      <c r="I135" s="25"/>
      <c r="J135" s="25"/>
      <c r="K135" s="25"/>
      <c r="L135" s="25">
        <v>8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</row>
    <row r="136" spans="1:41" ht="13.5">
      <c r="A136" s="15">
        <v>119</v>
      </c>
      <c r="B136" s="15"/>
      <c r="C136" s="26" t="s">
        <v>446</v>
      </c>
      <c r="D136" s="26" t="s">
        <v>113</v>
      </c>
      <c r="E136" s="22">
        <f t="shared" si="16"/>
        <v>4</v>
      </c>
      <c r="F136" s="23">
        <f t="shared" si="17"/>
        <v>1</v>
      </c>
      <c r="G136" s="23">
        <f t="shared" si="14"/>
        <v>2</v>
      </c>
      <c r="H136" s="24">
        <f t="shared" si="15"/>
        <v>8</v>
      </c>
      <c r="I136" s="25"/>
      <c r="J136" s="25"/>
      <c r="K136" s="25"/>
      <c r="L136" s="25">
        <v>8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</row>
    <row r="137" spans="1:41" ht="13.5">
      <c r="A137" s="15">
        <v>119</v>
      </c>
      <c r="B137" s="15"/>
      <c r="C137" s="26" t="s">
        <v>79</v>
      </c>
      <c r="D137" s="26" t="s">
        <v>113</v>
      </c>
      <c r="E137" s="22">
        <f t="shared" si="16"/>
        <v>4</v>
      </c>
      <c r="F137" s="23">
        <f t="shared" si="17"/>
        <v>1</v>
      </c>
      <c r="G137" s="23">
        <f t="shared" si="14"/>
        <v>2</v>
      </c>
      <c r="H137" s="24">
        <f t="shared" si="15"/>
        <v>8</v>
      </c>
      <c r="I137" s="25">
        <v>8</v>
      </c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1:41" ht="13.5">
      <c r="A138" s="15">
        <v>119</v>
      </c>
      <c r="B138" s="15"/>
      <c r="C138" s="26" t="s">
        <v>441</v>
      </c>
      <c r="D138" s="26" t="s">
        <v>113</v>
      </c>
      <c r="E138" s="22">
        <f t="shared" si="16"/>
        <v>4</v>
      </c>
      <c r="F138" s="23">
        <f t="shared" si="17"/>
        <v>1</v>
      </c>
      <c r="G138" s="23">
        <f t="shared" si="14"/>
        <v>2</v>
      </c>
      <c r="H138" s="24">
        <f t="shared" si="15"/>
        <v>8</v>
      </c>
      <c r="I138" s="25">
        <v>8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1:41" ht="13.5">
      <c r="A139" s="15">
        <v>119</v>
      </c>
      <c r="B139" s="15"/>
      <c r="C139" s="26" t="s">
        <v>35</v>
      </c>
      <c r="D139" s="26" t="s">
        <v>113</v>
      </c>
      <c r="E139" s="22">
        <f t="shared" si="16"/>
        <v>4</v>
      </c>
      <c r="F139" s="23">
        <f t="shared" si="17"/>
        <v>1</v>
      </c>
      <c r="G139" s="23">
        <f t="shared" si="14"/>
        <v>2</v>
      </c>
      <c r="H139" s="24">
        <f t="shared" si="15"/>
        <v>8</v>
      </c>
      <c r="I139" s="25">
        <v>8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1:41" ht="13.5">
      <c r="A140" s="15">
        <v>119</v>
      </c>
      <c r="B140" s="15"/>
      <c r="C140" s="15" t="s">
        <v>526</v>
      </c>
      <c r="D140" s="15" t="s">
        <v>113</v>
      </c>
      <c r="E140" s="22">
        <f t="shared" si="16"/>
        <v>4</v>
      </c>
      <c r="F140" s="23">
        <f t="shared" si="17"/>
        <v>1</v>
      </c>
      <c r="G140" s="23">
        <f t="shared" si="14"/>
        <v>2</v>
      </c>
      <c r="H140" s="24">
        <f t="shared" si="15"/>
        <v>8</v>
      </c>
      <c r="I140" s="25">
        <v>8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1:41" ht="13.5">
      <c r="A141" s="15">
        <v>119</v>
      </c>
      <c r="B141" s="15"/>
      <c r="C141" s="26" t="s">
        <v>33</v>
      </c>
      <c r="D141" s="26" t="s">
        <v>113</v>
      </c>
      <c r="E141" s="22">
        <f t="shared" si="16"/>
        <v>4</v>
      </c>
      <c r="F141" s="23">
        <f t="shared" si="17"/>
        <v>1</v>
      </c>
      <c r="G141" s="23">
        <f t="shared" si="14"/>
        <v>2</v>
      </c>
      <c r="H141" s="24">
        <f t="shared" si="15"/>
        <v>8</v>
      </c>
      <c r="I141" s="25">
        <v>8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1:41" ht="13.5">
      <c r="A142" s="15">
        <v>140</v>
      </c>
      <c r="B142" s="15"/>
      <c r="C142" s="15" t="s">
        <v>596</v>
      </c>
      <c r="D142" s="15" t="s">
        <v>1068</v>
      </c>
      <c r="E142" s="22">
        <f t="shared" si="16"/>
        <v>3.95</v>
      </c>
      <c r="F142" s="23">
        <f t="shared" si="17"/>
        <v>5</v>
      </c>
      <c r="G142" s="23">
        <f>IF(F142&lt;3,2,F142)-1</f>
        <v>4</v>
      </c>
      <c r="H142" s="24">
        <f>SUM(I142:AO142)-0.3</f>
        <v>15.8</v>
      </c>
      <c r="I142" s="25"/>
      <c r="J142" s="25"/>
      <c r="K142" s="25"/>
      <c r="L142" s="25">
        <v>8</v>
      </c>
      <c r="M142" s="25"/>
      <c r="N142" s="25"/>
      <c r="O142" s="25"/>
      <c r="P142" s="25">
        <v>6</v>
      </c>
      <c r="Q142" s="25"/>
      <c r="R142" s="25"/>
      <c r="S142" s="25"/>
      <c r="T142" s="25"/>
      <c r="U142" s="25">
        <v>0.9</v>
      </c>
      <c r="V142" s="25"/>
      <c r="W142" s="25"/>
      <c r="X142" s="25"/>
      <c r="Y142" s="25"/>
      <c r="Z142" s="25"/>
      <c r="AA142" s="25">
        <v>0.3</v>
      </c>
      <c r="AB142" s="25"/>
      <c r="AC142" s="25"/>
      <c r="AD142" s="25"/>
      <c r="AE142" s="25"/>
      <c r="AF142" s="25"/>
      <c r="AG142" s="25">
        <v>0.9</v>
      </c>
      <c r="AH142" s="25"/>
      <c r="AI142" s="25"/>
      <c r="AJ142" s="25"/>
      <c r="AK142" s="25"/>
      <c r="AL142" s="25"/>
      <c r="AM142" s="25"/>
      <c r="AN142" s="25"/>
      <c r="AO142" s="25"/>
    </row>
    <row r="143" spans="1:41" ht="13.5">
      <c r="A143" s="15">
        <v>141</v>
      </c>
      <c r="B143" s="15"/>
      <c r="C143" s="28" t="s">
        <v>1111</v>
      </c>
      <c r="D143" s="15" t="s">
        <v>167</v>
      </c>
      <c r="E143" s="22">
        <f t="shared" si="16"/>
        <v>3.75</v>
      </c>
      <c r="F143" s="23">
        <f t="shared" si="17"/>
        <v>2</v>
      </c>
      <c r="G143" s="23">
        <f>IF(F143&lt;3,2,F143)</f>
        <v>2</v>
      </c>
      <c r="H143" s="24">
        <f>SUM(I143:AO143)</f>
        <v>7.5</v>
      </c>
      <c r="I143" s="25"/>
      <c r="J143" s="25"/>
      <c r="K143" s="25"/>
      <c r="L143" s="25"/>
      <c r="M143" s="25"/>
      <c r="N143" s="25"/>
      <c r="O143" s="25"/>
      <c r="P143" s="25">
        <v>4</v>
      </c>
      <c r="Q143" s="25"/>
      <c r="R143" s="25"/>
      <c r="S143" s="25"/>
      <c r="T143" s="25">
        <v>3.5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1:41" ht="13.5">
      <c r="A144" s="15">
        <v>142</v>
      </c>
      <c r="B144" s="15"/>
      <c r="C144" s="26" t="s">
        <v>189</v>
      </c>
      <c r="D144" s="28" t="s">
        <v>1093</v>
      </c>
      <c r="E144" s="22">
        <f t="shared" si="16"/>
        <v>3.6666666666666665</v>
      </c>
      <c r="F144" s="23">
        <f t="shared" si="17"/>
        <v>3</v>
      </c>
      <c r="G144" s="23">
        <f>IF(F144&lt;3,2,F144)</f>
        <v>3</v>
      </c>
      <c r="H144" s="24">
        <f>SUM(I144:AO144)</f>
        <v>11</v>
      </c>
      <c r="I144" s="25"/>
      <c r="J144" s="25"/>
      <c r="K144" s="25"/>
      <c r="L144" s="25"/>
      <c r="M144" s="25"/>
      <c r="N144" s="25"/>
      <c r="O144" s="25"/>
      <c r="P144" s="25">
        <v>4</v>
      </c>
      <c r="Q144" s="25"/>
      <c r="R144" s="25"/>
      <c r="S144" s="25"/>
      <c r="T144" s="25">
        <v>4.2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>
        <v>2.8</v>
      </c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1:41" ht="13.5">
      <c r="A145" s="15">
        <v>143</v>
      </c>
      <c r="B145" s="15"/>
      <c r="C145" s="26" t="s">
        <v>564</v>
      </c>
      <c r="D145" s="26" t="s">
        <v>662</v>
      </c>
      <c r="E145" s="22">
        <f t="shared" si="16"/>
        <v>3.625</v>
      </c>
      <c r="F145" s="23">
        <f t="shared" si="17"/>
        <v>5</v>
      </c>
      <c r="G145" s="23">
        <f>IF(F145&lt;3,2,F145)-1</f>
        <v>4</v>
      </c>
      <c r="H145" s="24">
        <f>SUM(I145:AO145)-1.5</f>
        <v>14.5</v>
      </c>
      <c r="I145" s="25"/>
      <c r="J145" s="25"/>
      <c r="K145" s="25"/>
      <c r="L145" s="25"/>
      <c r="M145" s="25"/>
      <c r="N145" s="25"/>
      <c r="O145" s="25"/>
      <c r="P145" s="25">
        <v>4</v>
      </c>
      <c r="Q145" s="25"/>
      <c r="R145" s="25"/>
      <c r="S145" s="25">
        <v>1.5</v>
      </c>
      <c r="T145" s="25"/>
      <c r="U145" s="25"/>
      <c r="V145" s="25"/>
      <c r="W145" s="25"/>
      <c r="X145" s="25"/>
      <c r="Y145" s="25"/>
      <c r="Z145" s="25">
        <v>4.2</v>
      </c>
      <c r="AA145" s="25"/>
      <c r="AB145" s="25"/>
      <c r="AC145" s="25"/>
      <c r="AD145" s="25"/>
      <c r="AE145" s="25"/>
      <c r="AF145" s="25">
        <v>3.5</v>
      </c>
      <c r="AG145" s="25"/>
      <c r="AH145" s="25"/>
      <c r="AI145" s="25"/>
      <c r="AJ145" s="25"/>
      <c r="AK145" s="25"/>
      <c r="AL145" s="25">
        <v>2.8</v>
      </c>
      <c r="AM145" s="25"/>
      <c r="AN145" s="25"/>
      <c r="AO145" s="25"/>
    </row>
    <row r="146" spans="1:41" ht="13.5">
      <c r="A146" s="15">
        <v>144</v>
      </c>
      <c r="B146" s="15"/>
      <c r="C146" s="26" t="s">
        <v>1120</v>
      </c>
      <c r="D146" s="26" t="s">
        <v>1121</v>
      </c>
      <c r="E146" s="22">
        <f t="shared" si="16"/>
        <v>3.6</v>
      </c>
      <c r="F146" s="23">
        <f t="shared" si="17"/>
        <v>2</v>
      </c>
      <c r="G146" s="23">
        <f aca="true" t="shared" si="18" ref="G146:G151">IF(F146&lt;3,2,F146)</f>
        <v>2</v>
      </c>
      <c r="H146" s="24">
        <f aca="true" t="shared" si="19" ref="H146:H151">SUM(I146:AO146)</f>
        <v>7.2</v>
      </c>
      <c r="I146" s="25"/>
      <c r="J146" s="25">
        <v>6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>
        <v>1.2</v>
      </c>
      <c r="AH146" s="25"/>
      <c r="AI146" s="25"/>
      <c r="AJ146" s="25"/>
      <c r="AK146" s="25"/>
      <c r="AL146" s="25"/>
      <c r="AM146" s="25"/>
      <c r="AN146" s="25"/>
      <c r="AO146" s="25"/>
    </row>
    <row r="147" spans="1:41" ht="13.5">
      <c r="A147" s="15">
        <v>145</v>
      </c>
      <c r="B147" s="15"/>
      <c r="C147" s="26" t="s">
        <v>1146</v>
      </c>
      <c r="D147" s="15" t="s">
        <v>1147</v>
      </c>
      <c r="E147" s="22">
        <f t="shared" si="16"/>
        <v>3.55</v>
      </c>
      <c r="F147" s="23">
        <f t="shared" si="17"/>
        <v>2</v>
      </c>
      <c r="G147" s="23">
        <f t="shared" si="18"/>
        <v>2</v>
      </c>
      <c r="H147" s="24">
        <f t="shared" si="19"/>
        <v>7.1</v>
      </c>
      <c r="I147" s="25"/>
      <c r="J147" s="25"/>
      <c r="K147" s="25"/>
      <c r="L147" s="25"/>
      <c r="M147" s="25"/>
      <c r="N147" s="25"/>
      <c r="O147" s="25"/>
      <c r="P147" s="25"/>
      <c r="Q147" s="25">
        <v>5.6</v>
      </c>
      <c r="R147" s="25"/>
      <c r="S147" s="25"/>
      <c r="T147" s="25"/>
      <c r="U147" s="25"/>
      <c r="V147" s="25"/>
      <c r="W147" s="25"/>
      <c r="X147" s="25"/>
      <c r="Y147" s="25"/>
      <c r="Z147" s="25"/>
      <c r="AA147" s="25">
        <v>1.5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ht="13.5">
      <c r="A148" s="15">
        <v>146</v>
      </c>
      <c r="B148" s="15"/>
      <c r="C148" s="26" t="s">
        <v>557</v>
      </c>
      <c r="D148" s="27" t="s">
        <v>1092</v>
      </c>
      <c r="E148" s="22">
        <f t="shared" si="16"/>
        <v>3.5</v>
      </c>
      <c r="F148" s="23">
        <f t="shared" si="17"/>
        <v>1</v>
      </c>
      <c r="G148" s="23">
        <f t="shared" si="18"/>
        <v>2</v>
      </c>
      <c r="H148" s="24">
        <f t="shared" si="19"/>
        <v>7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>
        <v>7</v>
      </c>
      <c r="AM148" s="25"/>
      <c r="AN148" s="25"/>
      <c r="AO148" s="25"/>
    </row>
    <row r="149" spans="1:41" ht="13.5">
      <c r="A149" s="15">
        <v>146</v>
      </c>
      <c r="B149" s="15"/>
      <c r="C149" s="27" t="s">
        <v>1192</v>
      </c>
      <c r="D149" s="26" t="s">
        <v>167</v>
      </c>
      <c r="E149" s="22">
        <f t="shared" si="16"/>
        <v>3.5</v>
      </c>
      <c r="F149" s="23">
        <f t="shared" si="17"/>
        <v>1</v>
      </c>
      <c r="G149" s="23">
        <f t="shared" si="18"/>
        <v>2</v>
      </c>
      <c r="H149" s="24">
        <f t="shared" si="19"/>
        <v>7</v>
      </c>
      <c r="I149" s="25"/>
      <c r="J149" s="25"/>
      <c r="K149" s="25"/>
      <c r="L149" s="25"/>
      <c r="M149" s="25"/>
      <c r="N149" s="25"/>
      <c r="O149" s="25"/>
      <c r="P149" s="25"/>
      <c r="Q149" s="25">
        <v>7</v>
      </c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1:41" ht="13.5">
      <c r="A150" s="15">
        <v>148</v>
      </c>
      <c r="B150" s="15"/>
      <c r="C150" s="26" t="s">
        <v>156</v>
      </c>
      <c r="D150" s="26" t="s">
        <v>137</v>
      </c>
      <c r="E150" s="22">
        <f t="shared" si="16"/>
        <v>3.5</v>
      </c>
      <c r="F150" s="23">
        <f t="shared" si="17"/>
        <v>2</v>
      </c>
      <c r="G150" s="23">
        <f t="shared" si="18"/>
        <v>2</v>
      </c>
      <c r="H150" s="24">
        <f t="shared" si="19"/>
        <v>7</v>
      </c>
      <c r="I150" s="25"/>
      <c r="J150" s="25"/>
      <c r="K150" s="25"/>
      <c r="L150" s="25"/>
      <c r="M150" s="25"/>
      <c r="N150" s="25"/>
      <c r="O150" s="25"/>
      <c r="P150" s="25"/>
      <c r="Q150" s="25">
        <v>4.2</v>
      </c>
      <c r="R150" s="25"/>
      <c r="S150" s="25"/>
      <c r="T150" s="25">
        <v>2.8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1:41" ht="13.5">
      <c r="A151" s="15">
        <v>149</v>
      </c>
      <c r="B151" s="15"/>
      <c r="C151" s="27" t="s">
        <v>1103</v>
      </c>
      <c r="D151" s="27" t="s">
        <v>1104</v>
      </c>
      <c r="E151" s="22">
        <f t="shared" si="16"/>
        <v>3.5</v>
      </c>
      <c r="F151" s="23">
        <f t="shared" si="17"/>
        <v>3</v>
      </c>
      <c r="G151" s="23">
        <f t="shared" si="18"/>
        <v>3</v>
      </c>
      <c r="H151" s="24">
        <f t="shared" si="19"/>
        <v>10.5</v>
      </c>
      <c r="I151" s="25"/>
      <c r="J151" s="25"/>
      <c r="K151" s="25"/>
      <c r="L151" s="25"/>
      <c r="M151" s="25"/>
      <c r="N151" s="25"/>
      <c r="O151" s="25"/>
      <c r="P151" s="25">
        <v>6</v>
      </c>
      <c r="Q151" s="25"/>
      <c r="R151" s="25"/>
      <c r="S151" s="25"/>
      <c r="T151" s="25"/>
      <c r="U151" s="25"/>
      <c r="V151" s="25">
        <v>1.5</v>
      </c>
      <c r="W151" s="25"/>
      <c r="X151" s="25"/>
      <c r="Y151" s="25"/>
      <c r="Z151" s="25"/>
      <c r="AA151" s="25">
        <v>3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1:41" ht="13.5">
      <c r="A152" s="15">
        <v>150</v>
      </c>
      <c r="B152" s="15"/>
      <c r="C152" s="26" t="s">
        <v>157</v>
      </c>
      <c r="D152" s="28" t="s">
        <v>1099</v>
      </c>
      <c r="E152" s="22">
        <f t="shared" si="16"/>
        <v>3.5</v>
      </c>
      <c r="F152" s="23">
        <f t="shared" si="17"/>
        <v>4</v>
      </c>
      <c r="G152" s="23">
        <f>IF(F152&lt;3,2,F152)-1</f>
        <v>3</v>
      </c>
      <c r="H152" s="24">
        <f>SUM(I152:AO152)-1</f>
        <v>10.5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>
        <v>4.2</v>
      </c>
      <c r="U152" s="25"/>
      <c r="V152" s="25"/>
      <c r="W152" s="25"/>
      <c r="X152" s="25"/>
      <c r="Y152" s="25"/>
      <c r="Z152" s="25">
        <v>2.1</v>
      </c>
      <c r="AA152" s="25"/>
      <c r="AB152" s="25"/>
      <c r="AC152" s="25"/>
      <c r="AD152" s="25"/>
      <c r="AE152" s="25"/>
      <c r="AF152" s="25">
        <v>4.2</v>
      </c>
      <c r="AG152" s="25"/>
      <c r="AH152" s="25"/>
      <c r="AI152" s="25"/>
      <c r="AJ152" s="25"/>
      <c r="AK152" s="25"/>
      <c r="AL152" s="25">
        <v>1</v>
      </c>
      <c r="AM152" s="25"/>
      <c r="AN152" s="25"/>
      <c r="AO152" s="25"/>
    </row>
    <row r="153" spans="1:41" ht="13.5">
      <c r="A153" s="15">
        <v>151</v>
      </c>
      <c r="B153" s="15"/>
      <c r="C153" s="27" t="s">
        <v>859</v>
      </c>
      <c r="D153" s="26" t="s">
        <v>167</v>
      </c>
      <c r="E153" s="22">
        <f t="shared" si="16"/>
        <v>3.4250000000000003</v>
      </c>
      <c r="F153" s="23">
        <f t="shared" si="17"/>
        <v>5</v>
      </c>
      <c r="G153" s="23">
        <f>IF(F153&lt;3,2,F153)-1</f>
        <v>4</v>
      </c>
      <c r="H153" s="24">
        <f>SUM(I153:AO153)-2.1</f>
        <v>13.700000000000001</v>
      </c>
      <c r="I153" s="25"/>
      <c r="J153" s="25"/>
      <c r="K153" s="25"/>
      <c r="L153" s="25"/>
      <c r="M153" s="25"/>
      <c r="N153" s="25"/>
      <c r="O153" s="25"/>
      <c r="P153" s="25">
        <v>6</v>
      </c>
      <c r="Q153" s="25"/>
      <c r="R153" s="25"/>
      <c r="S153" s="25"/>
      <c r="T153" s="25">
        <v>2.8</v>
      </c>
      <c r="U153" s="25"/>
      <c r="V153" s="25"/>
      <c r="W153" s="25"/>
      <c r="X153" s="25"/>
      <c r="Y153" s="25"/>
      <c r="Z153" s="25">
        <v>2.1</v>
      </c>
      <c r="AA153" s="25"/>
      <c r="AB153" s="25"/>
      <c r="AC153" s="25"/>
      <c r="AD153" s="25"/>
      <c r="AE153" s="25"/>
      <c r="AF153" s="25">
        <v>2.1</v>
      </c>
      <c r="AG153" s="25"/>
      <c r="AH153" s="25"/>
      <c r="AI153" s="25"/>
      <c r="AJ153" s="25"/>
      <c r="AK153" s="25"/>
      <c r="AL153" s="25">
        <v>2.8</v>
      </c>
      <c r="AM153" s="25"/>
      <c r="AN153" s="25"/>
      <c r="AO153" s="25"/>
    </row>
    <row r="154" spans="1:41" ht="13.5">
      <c r="A154" s="15">
        <v>152</v>
      </c>
      <c r="B154" s="15"/>
      <c r="C154" s="26" t="s">
        <v>577</v>
      </c>
      <c r="D154" s="26" t="s">
        <v>659</v>
      </c>
      <c r="E154" s="22">
        <f t="shared" si="16"/>
        <v>3.233333333333333</v>
      </c>
      <c r="F154" s="23">
        <f t="shared" si="17"/>
        <v>3</v>
      </c>
      <c r="G154" s="23">
        <f aca="true" t="shared" si="20" ref="G154:G168">IF(F154&lt;3,2,F154)</f>
        <v>3</v>
      </c>
      <c r="H154" s="24">
        <f aca="true" t="shared" si="21" ref="H154:H168">SUM(I154:AO154)</f>
        <v>9.7</v>
      </c>
      <c r="I154" s="25"/>
      <c r="J154" s="25"/>
      <c r="K154" s="25"/>
      <c r="L154" s="25"/>
      <c r="M154" s="25"/>
      <c r="N154" s="25"/>
      <c r="O154" s="25"/>
      <c r="P154" s="25">
        <v>4</v>
      </c>
      <c r="Q154" s="25"/>
      <c r="R154" s="25"/>
      <c r="S154" s="25"/>
      <c r="T154" s="25"/>
      <c r="U154" s="25"/>
      <c r="V154" s="25"/>
      <c r="W154" s="25"/>
      <c r="X154" s="25"/>
      <c r="Y154" s="25"/>
      <c r="Z154" s="25">
        <v>4.2</v>
      </c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>
        <v>1.5</v>
      </c>
      <c r="AN154" s="25"/>
      <c r="AO154" s="25"/>
    </row>
    <row r="155" spans="1:41" ht="13.5">
      <c r="A155" s="15">
        <v>153</v>
      </c>
      <c r="B155" s="15"/>
      <c r="C155" s="26" t="s">
        <v>561</v>
      </c>
      <c r="D155" s="26" t="s">
        <v>667</v>
      </c>
      <c r="E155" s="22">
        <f t="shared" si="16"/>
        <v>3.15</v>
      </c>
      <c r="F155" s="23">
        <f t="shared" si="17"/>
        <v>2</v>
      </c>
      <c r="G155" s="23">
        <f t="shared" si="20"/>
        <v>2</v>
      </c>
      <c r="H155" s="24">
        <f t="shared" si="21"/>
        <v>6.3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>
        <v>3.5</v>
      </c>
      <c r="AG155" s="25"/>
      <c r="AH155" s="25"/>
      <c r="AI155" s="25"/>
      <c r="AJ155" s="25"/>
      <c r="AK155" s="25"/>
      <c r="AL155" s="25">
        <v>2.8</v>
      </c>
      <c r="AM155" s="25"/>
      <c r="AN155" s="25"/>
      <c r="AO155" s="25"/>
    </row>
    <row r="156" spans="1:41" ht="13.5">
      <c r="A156" s="15">
        <v>154</v>
      </c>
      <c r="B156" s="15"/>
      <c r="C156" s="26" t="s">
        <v>149</v>
      </c>
      <c r="D156" s="15" t="s">
        <v>1097</v>
      </c>
      <c r="E156" s="22">
        <f t="shared" si="16"/>
        <v>3</v>
      </c>
      <c r="F156" s="23">
        <f t="shared" si="17"/>
        <v>1</v>
      </c>
      <c r="G156" s="23">
        <f t="shared" si="20"/>
        <v>2</v>
      </c>
      <c r="H156" s="24">
        <f t="shared" si="21"/>
        <v>6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>
        <v>6</v>
      </c>
      <c r="AL156" s="25"/>
      <c r="AM156" s="25"/>
      <c r="AN156" s="25"/>
      <c r="AO156" s="25"/>
    </row>
    <row r="157" spans="1:41" ht="13.5">
      <c r="A157" s="15">
        <v>154</v>
      </c>
      <c r="B157" s="15"/>
      <c r="C157" s="26" t="s">
        <v>151</v>
      </c>
      <c r="D157" s="26" t="s">
        <v>1096</v>
      </c>
      <c r="E157" s="22">
        <f t="shared" si="16"/>
        <v>3</v>
      </c>
      <c r="F157" s="23">
        <f t="shared" si="17"/>
        <v>1</v>
      </c>
      <c r="G157" s="23">
        <f t="shared" si="20"/>
        <v>2</v>
      </c>
      <c r="H157" s="24">
        <f t="shared" si="21"/>
        <v>6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>
        <v>6</v>
      </c>
      <c r="AL157" s="25"/>
      <c r="AM157" s="25"/>
      <c r="AN157" s="25"/>
      <c r="AO157" s="25"/>
    </row>
    <row r="158" spans="1:41" ht="13.5">
      <c r="A158" s="15">
        <v>154</v>
      </c>
      <c r="B158" s="15"/>
      <c r="C158" s="26" t="s">
        <v>554</v>
      </c>
      <c r="D158" s="28" t="s">
        <v>1095</v>
      </c>
      <c r="E158" s="22">
        <f t="shared" si="16"/>
        <v>3</v>
      </c>
      <c r="F158" s="23">
        <f t="shared" si="17"/>
        <v>1</v>
      </c>
      <c r="G158" s="23">
        <f t="shared" si="20"/>
        <v>2</v>
      </c>
      <c r="H158" s="24">
        <f t="shared" si="21"/>
        <v>6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>
        <v>6</v>
      </c>
      <c r="AL158" s="25"/>
      <c r="AM158" s="25"/>
      <c r="AN158" s="25"/>
      <c r="AO158" s="25"/>
    </row>
    <row r="159" spans="1:41" ht="13.5">
      <c r="A159" s="15">
        <v>154</v>
      </c>
      <c r="B159" s="15"/>
      <c r="C159" s="27" t="s">
        <v>1189</v>
      </c>
      <c r="D159" s="15" t="s">
        <v>167</v>
      </c>
      <c r="E159" s="22">
        <f t="shared" si="16"/>
        <v>3</v>
      </c>
      <c r="F159" s="23">
        <f t="shared" si="17"/>
        <v>1</v>
      </c>
      <c r="G159" s="23">
        <f t="shared" si="20"/>
        <v>2</v>
      </c>
      <c r="H159" s="24">
        <f t="shared" si="21"/>
        <v>6</v>
      </c>
      <c r="I159" s="25"/>
      <c r="J159" s="25"/>
      <c r="K159" s="25"/>
      <c r="L159" s="25"/>
      <c r="M159" s="25"/>
      <c r="N159" s="25"/>
      <c r="O159" s="25"/>
      <c r="P159" s="25">
        <v>6</v>
      </c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1:41" ht="13.5">
      <c r="A160" s="15">
        <v>154</v>
      </c>
      <c r="B160" s="15"/>
      <c r="C160" s="27" t="s">
        <v>1190</v>
      </c>
      <c r="D160" s="26" t="s">
        <v>167</v>
      </c>
      <c r="E160" s="22">
        <f t="shared" si="16"/>
        <v>3</v>
      </c>
      <c r="F160" s="23">
        <f t="shared" si="17"/>
        <v>1</v>
      </c>
      <c r="G160" s="23">
        <f t="shared" si="20"/>
        <v>2</v>
      </c>
      <c r="H160" s="24">
        <f t="shared" si="21"/>
        <v>6</v>
      </c>
      <c r="I160" s="25"/>
      <c r="J160" s="25"/>
      <c r="K160" s="25"/>
      <c r="L160" s="25"/>
      <c r="M160" s="25"/>
      <c r="N160" s="25"/>
      <c r="O160" s="25"/>
      <c r="P160" s="25">
        <v>6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1:41" ht="13.5">
      <c r="A161" s="15">
        <v>154</v>
      </c>
      <c r="B161" s="15"/>
      <c r="C161" s="28" t="s">
        <v>1094</v>
      </c>
      <c r="D161" s="15" t="s">
        <v>167</v>
      </c>
      <c r="E161" s="22">
        <f t="shared" si="16"/>
        <v>3</v>
      </c>
      <c r="F161" s="23">
        <f t="shared" si="17"/>
        <v>1</v>
      </c>
      <c r="G161" s="23">
        <f t="shared" si="20"/>
        <v>2</v>
      </c>
      <c r="H161" s="24">
        <f t="shared" si="21"/>
        <v>6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>
        <v>6</v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1:41" ht="13.5">
      <c r="A162" s="15">
        <v>154</v>
      </c>
      <c r="B162" s="15"/>
      <c r="C162" s="26" t="s">
        <v>145</v>
      </c>
      <c r="D162" s="28" t="s">
        <v>746</v>
      </c>
      <c r="E162" s="22">
        <f t="shared" si="16"/>
        <v>3</v>
      </c>
      <c r="F162" s="23">
        <f t="shared" si="17"/>
        <v>1</v>
      </c>
      <c r="G162" s="23">
        <f t="shared" si="20"/>
        <v>2</v>
      </c>
      <c r="H162" s="24">
        <f t="shared" si="21"/>
        <v>6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>
        <v>6</v>
      </c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1:41" ht="13.5">
      <c r="A163" s="15">
        <v>161</v>
      </c>
      <c r="B163" s="15"/>
      <c r="C163" s="26" t="s">
        <v>217</v>
      </c>
      <c r="D163" s="27" t="s">
        <v>1098</v>
      </c>
      <c r="E163" s="22">
        <f t="shared" si="16"/>
        <v>2.8</v>
      </c>
      <c r="F163" s="23">
        <f t="shared" si="17"/>
        <v>1</v>
      </c>
      <c r="G163" s="23">
        <f t="shared" si="20"/>
        <v>2</v>
      </c>
      <c r="H163" s="24">
        <f t="shared" si="21"/>
        <v>5.6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>
        <v>5.6</v>
      </c>
      <c r="AM163" s="25"/>
      <c r="AN163" s="25"/>
      <c r="AO163" s="25"/>
    </row>
    <row r="164" spans="1:41" ht="13.5">
      <c r="A164" s="15">
        <v>161</v>
      </c>
      <c r="B164" s="15"/>
      <c r="C164" s="26" t="s">
        <v>583</v>
      </c>
      <c r="D164" s="15" t="s">
        <v>167</v>
      </c>
      <c r="E164" s="22">
        <f t="shared" si="16"/>
        <v>2.8</v>
      </c>
      <c r="F164" s="23">
        <f t="shared" si="17"/>
        <v>1</v>
      </c>
      <c r="G164" s="23">
        <f t="shared" si="20"/>
        <v>2</v>
      </c>
      <c r="H164" s="24">
        <f t="shared" si="21"/>
        <v>5.6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>
        <v>5.6</v>
      </c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1:41" ht="13.5">
      <c r="A165" s="15">
        <v>163</v>
      </c>
      <c r="B165" s="15"/>
      <c r="C165" s="26" t="s">
        <v>480</v>
      </c>
      <c r="D165" s="26" t="s">
        <v>1063</v>
      </c>
      <c r="E165" s="22">
        <f t="shared" si="16"/>
        <v>2.8</v>
      </c>
      <c r="F165" s="23">
        <f t="shared" si="17"/>
        <v>2</v>
      </c>
      <c r="G165" s="23">
        <f t="shared" si="20"/>
        <v>2</v>
      </c>
      <c r="H165" s="24">
        <f t="shared" si="21"/>
        <v>5.6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>
        <v>3.5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>
        <v>2.1</v>
      </c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1:41" ht="13.5">
      <c r="A166" s="15">
        <v>163</v>
      </c>
      <c r="B166" s="15"/>
      <c r="C166" s="26" t="s">
        <v>559</v>
      </c>
      <c r="D166" s="28" t="s">
        <v>1078</v>
      </c>
      <c r="E166" s="22">
        <f t="shared" si="16"/>
        <v>2.8</v>
      </c>
      <c r="F166" s="23">
        <f t="shared" si="17"/>
        <v>2</v>
      </c>
      <c r="G166" s="23">
        <f t="shared" si="20"/>
        <v>2</v>
      </c>
      <c r="H166" s="24">
        <f t="shared" si="21"/>
        <v>5.6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>
        <v>2.1</v>
      </c>
      <c r="AG166" s="25"/>
      <c r="AH166" s="25"/>
      <c r="AI166" s="25"/>
      <c r="AJ166" s="25"/>
      <c r="AK166" s="25"/>
      <c r="AL166" s="25">
        <v>3.5</v>
      </c>
      <c r="AM166" s="25"/>
      <c r="AN166" s="25"/>
      <c r="AO166" s="25"/>
    </row>
    <row r="167" spans="1:41" ht="13.5">
      <c r="A167" s="15">
        <v>165</v>
      </c>
      <c r="B167" s="15"/>
      <c r="C167" s="26" t="s">
        <v>1109</v>
      </c>
      <c r="D167" s="15" t="s">
        <v>1110</v>
      </c>
      <c r="E167" s="22">
        <f t="shared" si="16"/>
        <v>2.533333333333333</v>
      </c>
      <c r="F167" s="23">
        <f t="shared" si="17"/>
        <v>3</v>
      </c>
      <c r="G167" s="23">
        <f t="shared" si="20"/>
        <v>3</v>
      </c>
      <c r="H167" s="24">
        <f t="shared" si="21"/>
        <v>7.6</v>
      </c>
      <c r="I167" s="25"/>
      <c r="J167" s="25"/>
      <c r="K167" s="25"/>
      <c r="L167" s="25"/>
      <c r="M167" s="25"/>
      <c r="N167" s="25"/>
      <c r="O167" s="25"/>
      <c r="P167" s="25">
        <v>4</v>
      </c>
      <c r="Q167" s="25"/>
      <c r="R167" s="25"/>
      <c r="S167" s="25"/>
      <c r="T167" s="25"/>
      <c r="U167" s="25">
        <v>1.8</v>
      </c>
      <c r="V167" s="25"/>
      <c r="W167" s="25"/>
      <c r="X167" s="25"/>
      <c r="Y167" s="25"/>
      <c r="Z167" s="25"/>
      <c r="AA167" s="25">
        <v>1.8</v>
      </c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1:41" ht="13.5">
      <c r="A168" s="15">
        <v>166</v>
      </c>
      <c r="B168" s="15"/>
      <c r="C168" s="26" t="s">
        <v>854</v>
      </c>
      <c r="D168" s="26" t="s">
        <v>897</v>
      </c>
      <c r="E168" s="22">
        <f t="shared" si="16"/>
        <v>2.5</v>
      </c>
      <c r="F168" s="23">
        <f t="shared" si="17"/>
        <v>1</v>
      </c>
      <c r="G168" s="23">
        <f t="shared" si="20"/>
        <v>2</v>
      </c>
      <c r="H168" s="24">
        <f t="shared" si="21"/>
        <v>5</v>
      </c>
      <c r="I168" s="25"/>
      <c r="J168" s="25"/>
      <c r="K168" s="25"/>
      <c r="L168" s="25"/>
      <c r="M168" s="25"/>
      <c r="N168" s="25">
        <v>5</v>
      </c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1:41" ht="13.5">
      <c r="A169" s="15">
        <v>167</v>
      </c>
      <c r="B169" s="15"/>
      <c r="C169" s="26" t="s">
        <v>302</v>
      </c>
      <c r="D169" s="26" t="s">
        <v>1188</v>
      </c>
      <c r="E169" s="22">
        <f t="shared" si="16"/>
        <v>2.5</v>
      </c>
      <c r="F169" s="23">
        <f t="shared" si="17"/>
        <v>4</v>
      </c>
      <c r="G169" s="23">
        <f>IF(F169&lt;3,2,F169)-1</f>
        <v>3</v>
      </c>
      <c r="H169" s="24">
        <f>SUM(I169:AO169)-0</f>
        <v>7.5</v>
      </c>
      <c r="I169" s="25"/>
      <c r="J169" s="25"/>
      <c r="K169" s="25"/>
      <c r="L169" s="25">
        <v>0</v>
      </c>
      <c r="M169" s="25"/>
      <c r="N169" s="25"/>
      <c r="O169" s="25"/>
      <c r="P169" s="25">
        <v>6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>
        <v>1.2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>
        <v>0.3</v>
      </c>
      <c r="AN169" s="25"/>
      <c r="AO169" s="25"/>
    </row>
    <row r="170" spans="1:41" ht="13.5">
      <c r="A170" s="15">
        <v>168</v>
      </c>
      <c r="B170" s="15"/>
      <c r="C170" s="26" t="s">
        <v>484</v>
      </c>
      <c r="D170" s="28" t="s">
        <v>1049</v>
      </c>
      <c r="E170" s="22">
        <f t="shared" si="16"/>
        <v>2.35</v>
      </c>
      <c r="F170" s="23">
        <f t="shared" si="17"/>
        <v>5</v>
      </c>
      <c r="G170" s="23">
        <f>IF(F170&lt;3,2,F170)-1</f>
        <v>4</v>
      </c>
      <c r="H170" s="24">
        <f>SUM(I170:AO170)-1.8</f>
        <v>9.4</v>
      </c>
      <c r="I170" s="25"/>
      <c r="J170" s="25"/>
      <c r="K170" s="25"/>
      <c r="L170" s="25"/>
      <c r="M170" s="25"/>
      <c r="N170" s="25"/>
      <c r="O170" s="25"/>
      <c r="P170" s="25">
        <v>4</v>
      </c>
      <c r="Q170" s="25"/>
      <c r="R170" s="25"/>
      <c r="S170" s="25"/>
      <c r="T170" s="25"/>
      <c r="U170" s="25">
        <v>1.8</v>
      </c>
      <c r="V170" s="25"/>
      <c r="W170" s="25"/>
      <c r="X170" s="25"/>
      <c r="Y170" s="25"/>
      <c r="Z170" s="25"/>
      <c r="AA170" s="25">
        <v>1.8</v>
      </c>
      <c r="AB170" s="25"/>
      <c r="AC170" s="25"/>
      <c r="AD170" s="25"/>
      <c r="AE170" s="25"/>
      <c r="AF170" s="25"/>
      <c r="AG170" s="25">
        <v>1.8</v>
      </c>
      <c r="AH170" s="25"/>
      <c r="AI170" s="25"/>
      <c r="AJ170" s="25"/>
      <c r="AK170" s="25"/>
      <c r="AL170" s="25"/>
      <c r="AM170" s="25">
        <v>1.8</v>
      </c>
      <c r="AN170" s="25"/>
      <c r="AO170" s="25"/>
    </row>
    <row r="171" spans="1:41" ht="13.5">
      <c r="A171" s="15">
        <v>169</v>
      </c>
      <c r="B171" s="15"/>
      <c r="C171" s="26" t="s">
        <v>169</v>
      </c>
      <c r="D171" s="26" t="s">
        <v>137</v>
      </c>
      <c r="E171" s="22">
        <f t="shared" si="16"/>
        <v>2.2750000000000004</v>
      </c>
      <c r="F171" s="23">
        <f t="shared" si="17"/>
        <v>5</v>
      </c>
      <c r="G171" s="23">
        <f>IF(F171&lt;3,2,F171)-1</f>
        <v>4</v>
      </c>
      <c r="H171" s="24">
        <f>SUM(I171:AO171)-1.5</f>
        <v>9.100000000000001</v>
      </c>
      <c r="I171" s="25"/>
      <c r="J171" s="25"/>
      <c r="K171" s="25"/>
      <c r="L171" s="25"/>
      <c r="M171" s="25"/>
      <c r="N171" s="25"/>
      <c r="O171" s="25"/>
      <c r="P171" s="25">
        <v>4</v>
      </c>
      <c r="Q171" s="25"/>
      <c r="R171" s="25"/>
      <c r="S171" s="25"/>
      <c r="T171" s="25"/>
      <c r="U171" s="25">
        <v>1.5</v>
      </c>
      <c r="V171" s="25"/>
      <c r="W171" s="25"/>
      <c r="X171" s="25"/>
      <c r="Y171" s="25"/>
      <c r="Z171" s="25"/>
      <c r="AA171" s="25">
        <v>1.5</v>
      </c>
      <c r="AB171" s="25"/>
      <c r="AC171" s="25"/>
      <c r="AD171" s="25"/>
      <c r="AE171" s="25"/>
      <c r="AF171" s="25"/>
      <c r="AG171" s="25">
        <v>1.8</v>
      </c>
      <c r="AH171" s="25"/>
      <c r="AI171" s="25"/>
      <c r="AJ171" s="25"/>
      <c r="AK171" s="25"/>
      <c r="AL171" s="25"/>
      <c r="AM171" s="25">
        <v>1.8</v>
      </c>
      <c r="AN171" s="25"/>
      <c r="AO171" s="25"/>
    </row>
    <row r="172" spans="1:41" ht="13.5">
      <c r="A172" s="15">
        <v>170</v>
      </c>
      <c r="B172" s="15"/>
      <c r="C172" s="26" t="s">
        <v>159</v>
      </c>
      <c r="D172" s="15" t="s">
        <v>1107</v>
      </c>
      <c r="E172" s="22">
        <f t="shared" si="16"/>
        <v>2.25</v>
      </c>
      <c r="F172" s="23">
        <f t="shared" si="17"/>
        <v>2</v>
      </c>
      <c r="G172" s="23">
        <f>IF(F172&lt;3,2,F172)</f>
        <v>2</v>
      </c>
      <c r="H172" s="24">
        <f>SUM(I172:AO172)</f>
        <v>4.5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>
        <v>3.5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>
        <v>1</v>
      </c>
      <c r="AM172" s="25"/>
      <c r="AN172" s="25"/>
      <c r="AO172" s="25"/>
    </row>
    <row r="173" spans="1:41" ht="13.5">
      <c r="A173" s="15">
        <v>171</v>
      </c>
      <c r="B173" s="15"/>
      <c r="C173" s="26" t="s">
        <v>601</v>
      </c>
      <c r="D173" s="15" t="s">
        <v>184</v>
      </c>
      <c r="E173" s="22">
        <f t="shared" si="16"/>
        <v>2.233333333333333</v>
      </c>
      <c r="F173" s="23">
        <f t="shared" si="17"/>
        <v>4</v>
      </c>
      <c r="G173" s="23">
        <f>IF(F173&lt;3,2,F173)-1</f>
        <v>3</v>
      </c>
      <c r="H173" s="24">
        <f>SUM(I173:AO173)-0.3</f>
        <v>6.699999999999999</v>
      </c>
      <c r="I173" s="25"/>
      <c r="J173" s="25"/>
      <c r="K173" s="25"/>
      <c r="L173" s="25"/>
      <c r="M173" s="25"/>
      <c r="N173" s="25"/>
      <c r="O173" s="25"/>
      <c r="P173" s="25"/>
      <c r="Q173" s="25">
        <v>2.8</v>
      </c>
      <c r="R173" s="25"/>
      <c r="S173" s="25"/>
      <c r="T173" s="25"/>
      <c r="U173" s="25">
        <v>2.4</v>
      </c>
      <c r="V173" s="25"/>
      <c r="W173" s="25"/>
      <c r="X173" s="25"/>
      <c r="Y173" s="25"/>
      <c r="Z173" s="25"/>
      <c r="AA173" s="25">
        <v>1.5</v>
      </c>
      <c r="AB173" s="25"/>
      <c r="AC173" s="25"/>
      <c r="AD173" s="25"/>
      <c r="AE173" s="25"/>
      <c r="AF173" s="25"/>
      <c r="AG173" s="25">
        <v>0.3</v>
      </c>
      <c r="AH173" s="25"/>
      <c r="AI173" s="25"/>
      <c r="AJ173" s="25"/>
      <c r="AK173" s="25"/>
      <c r="AL173" s="25"/>
      <c r="AM173" s="25"/>
      <c r="AN173" s="25"/>
      <c r="AO173" s="25"/>
    </row>
    <row r="174" spans="1:41" ht="13.5">
      <c r="A174" s="15">
        <v>172</v>
      </c>
      <c r="B174" s="15"/>
      <c r="C174" s="27" t="s">
        <v>1128</v>
      </c>
      <c r="D174" s="26" t="s">
        <v>1129</v>
      </c>
      <c r="E174" s="22">
        <f t="shared" si="16"/>
        <v>2.2</v>
      </c>
      <c r="F174" s="23">
        <f t="shared" si="17"/>
        <v>3</v>
      </c>
      <c r="G174" s="23">
        <f>IF(F174&lt;3,2,F174)</f>
        <v>3</v>
      </c>
      <c r="H174" s="24">
        <f>SUM(I174:AO174)</f>
        <v>6.6000000000000005</v>
      </c>
      <c r="I174" s="25"/>
      <c r="J174" s="25"/>
      <c r="K174" s="25"/>
      <c r="L174" s="25"/>
      <c r="M174" s="25"/>
      <c r="N174" s="25"/>
      <c r="O174" s="25"/>
      <c r="P174" s="25"/>
      <c r="Q174" s="25">
        <v>4.2</v>
      </c>
      <c r="R174" s="25"/>
      <c r="S174" s="25"/>
      <c r="T174" s="25"/>
      <c r="U174" s="25">
        <v>1.2</v>
      </c>
      <c r="V174" s="25"/>
      <c r="W174" s="25"/>
      <c r="X174" s="25"/>
      <c r="Y174" s="25"/>
      <c r="Z174" s="25"/>
      <c r="AA174" s="25">
        <v>1.2</v>
      </c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1:41" ht="13.5">
      <c r="A175" s="15">
        <v>173</v>
      </c>
      <c r="B175" s="15"/>
      <c r="C175" s="26" t="s">
        <v>212</v>
      </c>
      <c r="D175" s="28" t="s">
        <v>1056</v>
      </c>
      <c r="E175" s="22">
        <f t="shared" si="16"/>
        <v>2</v>
      </c>
      <c r="F175" s="23">
        <f t="shared" si="17"/>
        <v>1</v>
      </c>
      <c r="G175" s="23">
        <f>IF(F175&lt;3,2,F175)</f>
        <v>2</v>
      </c>
      <c r="H175" s="24">
        <f>SUM(I175:AO175)</f>
        <v>4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>
        <v>4</v>
      </c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1:41" ht="13.5">
      <c r="A176" s="15">
        <v>173</v>
      </c>
      <c r="B176" s="15"/>
      <c r="C176" s="26" t="s">
        <v>581</v>
      </c>
      <c r="D176" s="26" t="s">
        <v>897</v>
      </c>
      <c r="E176" s="22">
        <f t="shared" si="16"/>
        <v>2</v>
      </c>
      <c r="F176" s="23">
        <f t="shared" si="17"/>
        <v>1</v>
      </c>
      <c r="G176" s="23">
        <f>IF(F176&lt;3,2,F176)</f>
        <v>2</v>
      </c>
      <c r="H176" s="24">
        <f>SUM(I176:AO176)</f>
        <v>4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>
        <v>4</v>
      </c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1:41" ht="13.5">
      <c r="A177" s="15">
        <v>175</v>
      </c>
      <c r="B177" s="15"/>
      <c r="C177" s="26" t="s">
        <v>155</v>
      </c>
      <c r="D177" s="26" t="s">
        <v>1101</v>
      </c>
      <c r="E177" s="22">
        <f t="shared" si="16"/>
        <v>2</v>
      </c>
      <c r="F177" s="23">
        <f t="shared" si="17"/>
        <v>2</v>
      </c>
      <c r="G177" s="23">
        <f>IF(F177&lt;3,2,F177)</f>
        <v>2</v>
      </c>
      <c r="H177" s="24">
        <f>SUM(I177:AO177)</f>
        <v>4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>
        <v>4</v>
      </c>
      <c r="AF177" s="25"/>
      <c r="AG177" s="25"/>
      <c r="AH177" s="25"/>
      <c r="AI177" s="25"/>
      <c r="AJ177" s="25"/>
      <c r="AK177" s="25">
        <v>0</v>
      </c>
      <c r="AL177" s="25"/>
      <c r="AM177" s="25"/>
      <c r="AN177" s="25"/>
      <c r="AO177" s="25"/>
    </row>
    <row r="178" spans="1:41" ht="13.5">
      <c r="A178" s="15">
        <v>176</v>
      </c>
      <c r="B178" s="15"/>
      <c r="C178" s="26" t="s">
        <v>570</v>
      </c>
      <c r="D178" s="27" t="s">
        <v>1134</v>
      </c>
      <c r="E178" s="22">
        <f t="shared" si="16"/>
        <v>1.9666666666666668</v>
      </c>
      <c r="F178" s="23">
        <f t="shared" si="17"/>
        <v>4</v>
      </c>
      <c r="G178" s="23">
        <f>IF(F178&lt;3,2,F178)-1</f>
        <v>3</v>
      </c>
      <c r="H178" s="24">
        <f>SUM(I178:AO178)-1</f>
        <v>5.9</v>
      </c>
      <c r="I178" s="25"/>
      <c r="J178" s="25"/>
      <c r="K178" s="25"/>
      <c r="L178" s="25"/>
      <c r="M178" s="25"/>
      <c r="N178" s="25"/>
      <c r="O178" s="25"/>
      <c r="P178" s="25"/>
      <c r="Q178" s="25">
        <v>2.8</v>
      </c>
      <c r="R178" s="25"/>
      <c r="S178" s="25"/>
      <c r="T178" s="25">
        <v>2.1</v>
      </c>
      <c r="U178" s="25"/>
      <c r="V178" s="25"/>
      <c r="W178" s="25"/>
      <c r="X178" s="25"/>
      <c r="Y178" s="25"/>
      <c r="Z178" s="25">
        <v>1</v>
      </c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>
        <v>1</v>
      </c>
      <c r="AM178" s="25"/>
      <c r="AN178" s="25"/>
      <c r="AO178" s="25"/>
    </row>
    <row r="179" spans="1:41" ht="13.5">
      <c r="A179" s="15">
        <v>177</v>
      </c>
      <c r="B179" s="15"/>
      <c r="C179" s="26" t="s">
        <v>563</v>
      </c>
      <c r="D179" s="26" t="s">
        <v>665</v>
      </c>
      <c r="E179" s="22">
        <f t="shared" si="16"/>
        <v>1.9</v>
      </c>
      <c r="F179" s="23">
        <f t="shared" si="17"/>
        <v>2</v>
      </c>
      <c r="G179" s="23">
        <f aca="true" t="shared" si="22" ref="G179:G193">IF(F179&lt;3,2,F179)</f>
        <v>2</v>
      </c>
      <c r="H179" s="24">
        <f aca="true" t="shared" si="23" ref="H179:H193">SUM(I179:AO179)</f>
        <v>3.8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>
        <v>1</v>
      </c>
      <c r="AG179" s="25"/>
      <c r="AH179" s="25"/>
      <c r="AI179" s="25"/>
      <c r="AJ179" s="25"/>
      <c r="AK179" s="25"/>
      <c r="AL179" s="25">
        <v>2.8</v>
      </c>
      <c r="AM179" s="25"/>
      <c r="AN179" s="25"/>
      <c r="AO179" s="25"/>
    </row>
    <row r="180" spans="1:41" ht="13.5">
      <c r="A180" s="15">
        <v>178</v>
      </c>
      <c r="B180" s="15"/>
      <c r="C180" s="27" t="s">
        <v>1130</v>
      </c>
      <c r="D180" s="15" t="s">
        <v>167</v>
      </c>
      <c r="E180" s="22">
        <f t="shared" si="16"/>
        <v>1.8</v>
      </c>
      <c r="F180" s="23">
        <f t="shared" si="17"/>
        <v>2</v>
      </c>
      <c r="G180" s="23">
        <f t="shared" si="22"/>
        <v>2</v>
      </c>
      <c r="H180" s="24">
        <f t="shared" si="23"/>
        <v>3.6</v>
      </c>
      <c r="I180" s="25"/>
      <c r="J180" s="25"/>
      <c r="K180" s="25"/>
      <c r="L180" s="25"/>
      <c r="M180" s="25"/>
      <c r="N180" s="25"/>
      <c r="O180" s="25"/>
      <c r="P180" s="25">
        <v>1.5</v>
      </c>
      <c r="Q180" s="25"/>
      <c r="R180" s="25"/>
      <c r="S180" s="25"/>
      <c r="T180" s="25">
        <v>2.1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1:41" ht="13.5">
      <c r="A181" s="15">
        <v>179</v>
      </c>
      <c r="B181" s="15"/>
      <c r="C181" s="26" t="s">
        <v>584</v>
      </c>
      <c r="D181" s="26" t="s">
        <v>663</v>
      </c>
      <c r="E181" s="22">
        <f t="shared" si="16"/>
        <v>1.75</v>
      </c>
      <c r="F181" s="23">
        <f t="shared" si="17"/>
        <v>1</v>
      </c>
      <c r="G181" s="23">
        <f t="shared" si="22"/>
        <v>2</v>
      </c>
      <c r="H181" s="24">
        <f t="shared" si="23"/>
        <v>3.5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>
        <v>3.5</v>
      </c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1:41" ht="13.5">
      <c r="A182" s="15">
        <v>179</v>
      </c>
      <c r="B182" s="15"/>
      <c r="C182" s="26" t="s">
        <v>560</v>
      </c>
      <c r="D182" s="26" t="s">
        <v>1114</v>
      </c>
      <c r="E182" s="22">
        <f t="shared" si="16"/>
        <v>1.75</v>
      </c>
      <c r="F182" s="23">
        <f t="shared" si="17"/>
        <v>1</v>
      </c>
      <c r="G182" s="23">
        <f t="shared" si="22"/>
        <v>2</v>
      </c>
      <c r="H182" s="24">
        <f t="shared" si="23"/>
        <v>3.5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>
        <v>3.5</v>
      </c>
      <c r="AM182" s="25"/>
      <c r="AN182" s="25"/>
      <c r="AO182" s="25"/>
    </row>
    <row r="183" spans="1:41" ht="13.5">
      <c r="A183" s="15">
        <v>179</v>
      </c>
      <c r="B183" s="15"/>
      <c r="C183" s="26" t="s">
        <v>213</v>
      </c>
      <c r="D183" s="27" t="s">
        <v>1113</v>
      </c>
      <c r="E183" s="22">
        <f t="shared" si="16"/>
        <v>1.75</v>
      </c>
      <c r="F183" s="23">
        <f t="shared" si="17"/>
        <v>1</v>
      </c>
      <c r="G183" s="23">
        <f t="shared" si="22"/>
        <v>2</v>
      </c>
      <c r="H183" s="24">
        <f t="shared" si="23"/>
        <v>3.5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>
        <v>3.5</v>
      </c>
      <c r="AM183" s="25"/>
      <c r="AN183" s="25"/>
      <c r="AO183" s="25"/>
    </row>
    <row r="184" spans="1:41" ht="13.5">
      <c r="A184" s="15">
        <v>179</v>
      </c>
      <c r="B184" s="15"/>
      <c r="C184" s="27" t="s">
        <v>1112</v>
      </c>
      <c r="D184" s="15" t="s">
        <v>167</v>
      </c>
      <c r="E184" s="22">
        <f t="shared" si="16"/>
        <v>1.75</v>
      </c>
      <c r="F184" s="23">
        <f t="shared" si="17"/>
        <v>1</v>
      </c>
      <c r="G184" s="23">
        <f t="shared" si="22"/>
        <v>2</v>
      </c>
      <c r="H184" s="24">
        <f t="shared" si="23"/>
        <v>3.5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>
        <v>3.5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</row>
    <row r="185" spans="1:41" ht="13.5">
      <c r="A185" s="15">
        <v>183</v>
      </c>
      <c r="B185" s="15"/>
      <c r="C185" s="26" t="s">
        <v>571</v>
      </c>
      <c r="D185" s="26" t="s">
        <v>663</v>
      </c>
      <c r="E185" s="22">
        <f t="shared" si="16"/>
        <v>1.7333333333333334</v>
      </c>
      <c r="F185" s="23">
        <f t="shared" si="17"/>
        <v>3</v>
      </c>
      <c r="G185" s="23">
        <f t="shared" si="22"/>
        <v>3</v>
      </c>
      <c r="H185" s="24">
        <f t="shared" si="23"/>
        <v>5.2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>
        <v>2.1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>
        <v>2.1</v>
      </c>
      <c r="AG185" s="25"/>
      <c r="AH185" s="25"/>
      <c r="AI185" s="25"/>
      <c r="AJ185" s="25"/>
      <c r="AK185" s="25"/>
      <c r="AL185" s="25">
        <v>1</v>
      </c>
      <c r="AM185" s="25"/>
      <c r="AN185" s="25"/>
      <c r="AO185" s="25"/>
    </row>
    <row r="186" spans="1:41" ht="13.5">
      <c r="A186" s="15">
        <v>183</v>
      </c>
      <c r="B186" s="15"/>
      <c r="C186" s="27" t="s">
        <v>1126</v>
      </c>
      <c r="D186" s="26" t="s">
        <v>1127</v>
      </c>
      <c r="E186" s="22">
        <f t="shared" si="16"/>
        <v>1.7333333333333334</v>
      </c>
      <c r="F186" s="23">
        <f t="shared" si="17"/>
        <v>3</v>
      </c>
      <c r="G186" s="23">
        <f t="shared" si="22"/>
        <v>3</v>
      </c>
      <c r="H186" s="24">
        <f t="shared" si="23"/>
        <v>5.2</v>
      </c>
      <c r="I186" s="25"/>
      <c r="J186" s="25"/>
      <c r="K186" s="25"/>
      <c r="L186" s="25"/>
      <c r="M186" s="25"/>
      <c r="N186" s="25"/>
      <c r="O186" s="25"/>
      <c r="P186" s="25"/>
      <c r="Q186" s="25">
        <v>2.8</v>
      </c>
      <c r="R186" s="25"/>
      <c r="S186" s="25"/>
      <c r="T186" s="25"/>
      <c r="U186" s="25">
        <v>1.5</v>
      </c>
      <c r="V186" s="25"/>
      <c r="W186" s="25"/>
      <c r="X186" s="25"/>
      <c r="Y186" s="25"/>
      <c r="Z186" s="25"/>
      <c r="AA186" s="25">
        <v>0.9</v>
      </c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1:41" ht="13.5">
      <c r="A187" s="15">
        <v>183</v>
      </c>
      <c r="B187" s="15"/>
      <c r="C187" s="26" t="s">
        <v>216</v>
      </c>
      <c r="D187" s="28" t="s">
        <v>1115</v>
      </c>
      <c r="E187" s="22">
        <f t="shared" si="16"/>
        <v>1.7333333333333334</v>
      </c>
      <c r="F187" s="23">
        <f t="shared" si="17"/>
        <v>3</v>
      </c>
      <c r="G187" s="23">
        <f t="shared" si="22"/>
        <v>3</v>
      </c>
      <c r="H187" s="24">
        <f t="shared" si="23"/>
        <v>5.2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>
        <v>2.1</v>
      </c>
      <c r="AA187" s="25"/>
      <c r="AB187" s="25"/>
      <c r="AC187" s="25"/>
      <c r="AD187" s="25"/>
      <c r="AE187" s="25"/>
      <c r="AF187" s="25">
        <v>2.1</v>
      </c>
      <c r="AG187" s="25"/>
      <c r="AH187" s="25"/>
      <c r="AI187" s="25"/>
      <c r="AJ187" s="25"/>
      <c r="AK187" s="25"/>
      <c r="AL187" s="25">
        <v>1</v>
      </c>
      <c r="AM187" s="25"/>
      <c r="AN187" s="25"/>
      <c r="AO187" s="25"/>
    </row>
    <row r="188" spans="1:41" ht="13.5">
      <c r="A188" s="15">
        <v>186</v>
      </c>
      <c r="B188" s="15"/>
      <c r="C188" s="26" t="s">
        <v>589</v>
      </c>
      <c r="D188" s="26" t="s">
        <v>866</v>
      </c>
      <c r="E188" s="22">
        <f t="shared" si="16"/>
        <v>1.55</v>
      </c>
      <c r="F188" s="23">
        <f t="shared" si="17"/>
        <v>2</v>
      </c>
      <c r="G188" s="23">
        <f t="shared" si="22"/>
        <v>2</v>
      </c>
      <c r="H188" s="24">
        <f t="shared" si="23"/>
        <v>3.1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>
        <v>2.1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>
        <v>1</v>
      </c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1:41" ht="13.5">
      <c r="A189" s="15">
        <v>186</v>
      </c>
      <c r="B189" s="15"/>
      <c r="C189" s="26" t="s">
        <v>588</v>
      </c>
      <c r="D189" s="27" t="s">
        <v>1166</v>
      </c>
      <c r="E189" s="22">
        <f t="shared" si="16"/>
        <v>1.55</v>
      </c>
      <c r="F189" s="23">
        <f t="shared" si="17"/>
        <v>2</v>
      </c>
      <c r="G189" s="23">
        <f t="shared" si="22"/>
        <v>2</v>
      </c>
      <c r="H189" s="24">
        <f t="shared" si="23"/>
        <v>3.1</v>
      </c>
      <c r="I189" s="25"/>
      <c r="J189" s="25"/>
      <c r="K189" s="25"/>
      <c r="L189" s="25"/>
      <c r="M189" s="25"/>
      <c r="N189" s="25"/>
      <c r="O189" s="25"/>
      <c r="P189" s="25"/>
      <c r="Q189" s="25">
        <v>2.1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>
        <v>1</v>
      </c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1:41" ht="13.5">
      <c r="A190" s="15">
        <v>188</v>
      </c>
      <c r="B190" s="15"/>
      <c r="C190" s="27" t="s">
        <v>1116</v>
      </c>
      <c r="D190" s="15" t="s">
        <v>1107</v>
      </c>
      <c r="E190" s="22">
        <f t="shared" si="16"/>
        <v>1.5</v>
      </c>
      <c r="F190" s="23">
        <f t="shared" si="17"/>
        <v>1</v>
      </c>
      <c r="G190" s="23">
        <f t="shared" si="22"/>
        <v>2</v>
      </c>
      <c r="H190" s="24">
        <f t="shared" si="23"/>
        <v>3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>
        <v>3</v>
      </c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1:41" ht="13.5">
      <c r="A191" s="15">
        <v>189</v>
      </c>
      <c r="B191" s="15"/>
      <c r="C191" s="26" t="s">
        <v>171</v>
      </c>
      <c r="D191" s="26" t="s">
        <v>872</v>
      </c>
      <c r="E191" s="22">
        <f t="shared" si="16"/>
        <v>1.5</v>
      </c>
      <c r="F191" s="23">
        <f t="shared" si="17"/>
        <v>2</v>
      </c>
      <c r="G191" s="23">
        <f t="shared" si="22"/>
        <v>2</v>
      </c>
      <c r="H191" s="24">
        <f t="shared" si="23"/>
        <v>3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>
        <v>1.5</v>
      </c>
      <c r="AH191" s="25"/>
      <c r="AI191" s="25"/>
      <c r="AJ191" s="25"/>
      <c r="AK191" s="25"/>
      <c r="AL191" s="25"/>
      <c r="AM191" s="25">
        <v>1.5</v>
      </c>
      <c r="AN191" s="25"/>
      <c r="AO191" s="25"/>
    </row>
    <row r="192" spans="1:41" ht="13.5">
      <c r="A192" s="15">
        <v>189</v>
      </c>
      <c r="B192" s="15"/>
      <c r="C192" s="26" t="s">
        <v>152</v>
      </c>
      <c r="D192" s="28" t="s">
        <v>1117</v>
      </c>
      <c r="E192" s="22">
        <f t="shared" si="16"/>
        <v>1.5</v>
      </c>
      <c r="F192" s="23">
        <f t="shared" si="17"/>
        <v>2</v>
      </c>
      <c r="G192" s="23">
        <f t="shared" si="22"/>
        <v>2</v>
      </c>
      <c r="H192" s="24">
        <f t="shared" si="23"/>
        <v>3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>
        <v>1.5</v>
      </c>
      <c r="AF192" s="25"/>
      <c r="AG192" s="25"/>
      <c r="AH192" s="25"/>
      <c r="AI192" s="25"/>
      <c r="AJ192" s="25"/>
      <c r="AK192" s="25">
        <v>1.5</v>
      </c>
      <c r="AL192" s="25"/>
      <c r="AM192" s="25"/>
      <c r="AN192" s="25"/>
      <c r="AO192" s="25"/>
    </row>
    <row r="193" spans="1:41" ht="13.5">
      <c r="A193" s="15">
        <v>191</v>
      </c>
      <c r="B193" s="15"/>
      <c r="C193" s="26" t="s">
        <v>178</v>
      </c>
      <c r="D193" s="28" t="s">
        <v>1053</v>
      </c>
      <c r="E193" s="22">
        <f t="shared" si="16"/>
        <v>1.5</v>
      </c>
      <c r="F193" s="23">
        <f t="shared" si="17"/>
        <v>3</v>
      </c>
      <c r="G193" s="23">
        <f t="shared" si="22"/>
        <v>3</v>
      </c>
      <c r="H193" s="24">
        <f t="shared" si="23"/>
        <v>4.5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>
        <v>1.5</v>
      </c>
      <c r="Z193" s="25"/>
      <c r="AA193" s="25"/>
      <c r="AB193" s="25"/>
      <c r="AC193" s="25"/>
      <c r="AD193" s="25"/>
      <c r="AE193" s="25">
        <v>1.5</v>
      </c>
      <c r="AF193" s="25"/>
      <c r="AG193" s="25"/>
      <c r="AH193" s="25"/>
      <c r="AI193" s="25"/>
      <c r="AJ193" s="25"/>
      <c r="AK193" s="25">
        <v>1.5</v>
      </c>
      <c r="AL193" s="25"/>
      <c r="AM193" s="25"/>
      <c r="AN193" s="25"/>
      <c r="AO193" s="25"/>
    </row>
    <row r="194" spans="1:41" ht="13.5">
      <c r="A194" s="15">
        <v>192</v>
      </c>
      <c r="B194" s="15"/>
      <c r="C194" s="26" t="s">
        <v>479</v>
      </c>
      <c r="D194" s="26" t="s">
        <v>1088</v>
      </c>
      <c r="E194" s="22">
        <f t="shared" si="16"/>
        <v>1.5</v>
      </c>
      <c r="F194" s="23">
        <f t="shared" si="17"/>
        <v>4</v>
      </c>
      <c r="G194" s="23">
        <f>IF(F194&lt;3,2,F194)-1</f>
        <v>3</v>
      </c>
      <c r="H194" s="24">
        <f>SUM(I194:AO194)-1.5</f>
        <v>4.5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>
        <v>1.5</v>
      </c>
      <c r="T194" s="25"/>
      <c r="U194" s="25"/>
      <c r="V194" s="25"/>
      <c r="W194" s="25"/>
      <c r="X194" s="25"/>
      <c r="Y194" s="25">
        <v>1.5</v>
      </c>
      <c r="Z194" s="25"/>
      <c r="AA194" s="25"/>
      <c r="AB194" s="25"/>
      <c r="AC194" s="25"/>
      <c r="AD194" s="25"/>
      <c r="AE194" s="25">
        <v>1.5</v>
      </c>
      <c r="AF194" s="25"/>
      <c r="AG194" s="25"/>
      <c r="AH194" s="25"/>
      <c r="AI194" s="25"/>
      <c r="AJ194" s="25"/>
      <c r="AK194" s="25">
        <v>1.5</v>
      </c>
      <c r="AL194" s="25"/>
      <c r="AM194" s="25"/>
      <c r="AN194" s="25"/>
      <c r="AO194" s="25"/>
    </row>
    <row r="195" spans="1:41" ht="13.5">
      <c r="A195" s="15">
        <v>192</v>
      </c>
      <c r="B195" s="15"/>
      <c r="C195" s="26" t="s">
        <v>1122</v>
      </c>
      <c r="D195" s="26" t="s">
        <v>1123</v>
      </c>
      <c r="E195" s="22">
        <f aca="true" t="shared" si="24" ref="E195:E258">H195/G195</f>
        <v>1.5</v>
      </c>
      <c r="F195" s="23">
        <f aca="true" t="shared" si="25" ref="F195:F258">COUNT(I195:AO195)</f>
        <v>4</v>
      </c>
      <c r="G195" s="23">
        <f>IF(F195&lt;3,2,F195)-1</f>
        <v>3</v>
      </c>
      <c r="H195" s="24">
        <f>SUM(I195:AO195)-0.9</f>
        <v>4.5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>
        <v>1.5</v>
      </c>
      <c r="V195" s="25"/>
      <c r="W195" s="25"/>
      <c r="X195" s="25"/>
      <c r="Y195" s="25"/>
      <c r="Z195" s="25"/>
      <c r="AA195" s="25">
        <v>0.9</v>
      </c>
      <c r="AB195" s="25"/>
      <c r="AC195" s="25"/>
      <c r="AD195" s="25"/>
      <c r="AE195" s="25"/>
      <c r="AF195" s="25"/>
      <c r="AG195" s="25">
        <v>1.5</v>
      </c>
      <c r="AH195" s="25"/>
      <c r="AI195" s="25"/>
      <c r="AJ195" s="25"/>
      <c r="AK195" s="25"/>
      <c r="AL195" s="25"/>
      <c r="AM195" s="25">
        <v>1.5</v>
      </c>
      <c r="AN195" s="25"/>
      <c r="AO195" s="25"/>
    </row>
    <row r="196" spans="1:41" ht="13.5">
      <c r="A196" s="15">
        <v>193</v>
      </c>
      <c r="B196" s="15"/>
      <c r="C196" s="26" t="s">
        <v>565</v>
      </c>
      <c r="D196" s="26" t="s">
        <v>668</v>
      </c>
      <c r="E196" s="22">
        <f t="shared" si="24"/>
        <v>1.4</v>
      </c>
      <c r="F196" s="23">
        <f t="shared" si="25"/>
        <v>1</v>
      </c>
      <c r="G196" s="23">
        <f aca="true" t="shared" si="26" ref="G196:G202">IF(F196&lt;3,2,F196)</f>
        <v>2</v>
      </c>
      <c r="H196" s="24">
        <f aca="true" t="shared" si="27" ref="H196:H202">SUM(I196:AO196)</f>
        <v>2.8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>
        <v>2.8</v>
      </c>
      <c r="AM196" s="25"/>
      <c r="AN196" s="25"/>
      <c r="AO196" s="25"/>
    </row>
    <row r="197" spans="1:41" ht="13.5">
      <c r="A197" s="15">
        <v>193</v>
      </c>
      <c r="B197" s="15"/>
      <c r="C197" s="28" t="s">
        <v>1193</v>
      </c>
      <c r="D197" s="28" t="s">
        <v>888</v>
      </c>
      <c r="E197" s="22">
        <f t="shared" si="24"/>
        <v>1.4</v>
      </c>
      <c r="F197" s="23">
        <f t="shared" si="25"/>
        <v>1</v>
      </c>
      <c r="G197" s="23">
        <f t="shared" si="26"/>
        <v>2</v>
      </c>
      <c r="H197" s="24">
        <f t="shared" si="27"/>
        <v>2.8</v>
      </c>
      <c r="I197" s="25"/>
      <c r="J197" s="25"/>
      <c r="K197" s="25"/>
      <c r="L197" s="25"/>
      <c r="M197" s="25"/>
      <c r="N197" s="25"/>
      <c r="O197" s="25"/>
      <c r="P197" s="25"/>
      <c r="Q197" s="25">
        <v>2.8</v>
      </c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1:41" ht="13.5">
      <c r="A198" s="15">
        <v>193</v>
      </c>
      <c r="B198" s="15"/>
      <c r="C198" s="26" t="s">
        <v>160</v>
      </c>
      <c r="D198" s="26" t="s">
        <v>897</v>
      </c>
      <c r="E198" s="22">
        <f t="shared" si="24"/>
        <v>1.4</v>
      </c>
      <c r="F198" s="23">
        <f t="shared" si="25"/>
        <v>1</v>
      </c>
      <c r="G198" s="23">
        <f t="shared" si="26"/>
        <v>2</v>
      </c>
      <c r="H198" s="24">
        <f t="shared" si="27"/>
        <v>2.8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>
        <v>2.8</v>
      </c>
      <c r="AM198" s="25"/>
      <c r="AN198" s="25"/>
      <c r="AO198" s="25"/>
    </row>
    <row r="199" spans="1:41" ht="13.5">
      <c r="A199" s="15">
        <v>197</v>
      </c>
      <c r="B199" s="15"/>
      <c r="C199" s="27" t="s">
        <v>1119</v>
      </c>
      <c r="D199" s="15" t="s">
        <v>184</v>
      </c>
      <c r="E199" s="22">
        <f t="shared" si="24"/>
        <v>1.4</v>
      </c>
      <c r="F199" s="23">
        <f t="shared" si="25"/>
        <v>2</v>
      </c>
      <c r="G199" s="23">
        <f t="shared" si="26"/>
        <v>2</v>
      </c>
      <c r="H199" s="24">
        <f t="shared" si="27"/>
        <v>2.8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>
        <v>2.8</v>
      </c>
      <c r="U199" s="25"/>
      <c r="V199" s="25"/>
      <c r="W199" s="25"/>
      <c r="X199" s="25"/>
      <c r="Y199" s="25"/>
      <c r="Z199" s="25"/>
      <c r="AA199" s="25">
        <v>0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:41" ht="13.5">
      <c r="A200" s="15">
        <v>198</v>
      </c>
      <c r="B200" s="15"/>
      <c r="C200" s="26" t="s">
        <v>594</v>
      </c>
      <c r="D200" s="26" t="s">
        <v>1118</v>
      </c>
      <c r="E200" s="22">
        <f t="shared" si="24"/>
        <v>1.4000000000000001</v>
      </c>
      <c r="F200" s="23">
        <f t="shared" si="25"/>
        <v>3</v>
      </c>
      <c r="G200" s="23">
        <f t="shared" si="26"/>
        <v>3</v>
      </c>
      <c r="H200" s="24">
        <f t="shared" si="27"/>
        <v>4.2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>
        <v>2.1</v>
      </c>
      <c r="U200" s="25"/>
      <c r="V200" s="25"/>
      <c r="W200" s="25"/>
      <c r="X200" s="25"/>
      <c r="Y200" s="25"/>
      <c r="Z200" s="25"/>
      <c r="AA200" s="25">
        <v>1.2</v>
      </c>
      <c r="AB200" s="25"/>
      <c r="AC200" s="25"/>
      <c r="AD200" s="25"/>
      <c r="AE200" s="25"/>
      <c r="AF200" s="25"/>
      <c r="AG200" s="25">
        <v>0.9</v>
      </c>
      <c r="AH200" s="25"/>
      <c r="AI200" s="25"/>
      <c r="AJ200" s="25"/>
      <c r="AK200" s="25"/>
      <c r="AL200" s="25"/>
      <c r="AM200" s="25"/>
      <c r="AN200" s="25"/>
      <c r="AO200" s="25"/>
    </row>
    <row r="201" spans="1:41" ht="13.5">
      <c r="A201" s="15">
        <v>199</v>
      </c>
      <c r="B201" s="15"/>
      <c r="C201" s="26" t="s">
        <v>168</v>
      </c>
      <c r="D201" s="26" t="s">
        <v>1135</v>
      </c>
      <c r="E201" s="22">
        <f t="shared" si="24"/>
        <v>1.3666666666666665</v>
      </c>
      <c r="F201" s="23">
        <f t="shared" si="25"/>
        <v>3</v>
      </c>
      <c r="G201" s="23">
        <f t="shared" si="26"/>
        <v>3</v>
      </c>
      <c r="H201" s="24">
        <f t="shared" si="27"/>
        <v>4.1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>
        <v>1</v>
      </c>
      <c r="AA201" s="25"/>
      <c r="AB201" s="25"/>
      <c r="AC201" s="25"/>
      <c r="AD201" s="25"/>
      <c r="AE201" s="25"/>
      <c r="AF201" s="25">
        <v>2.1</v>
      </c>
      <c r="AG201" s="25"/>
      <c r="AH201" s="25"/>
      <c r="AI201" s="25"/>
      <c r="AJ201" s="25"/>
      <c r="AK201" s="25"/>
      <c r="AL201" s="25">
        <v>1</v>
      </c>
      <c r="AM201" s="25"/>
      <c r="AN201" s="25"/>
      <c r="AO201" s="25"/>
    </row>
    <row r="202" spans="1:41" ht="13.5">
      <c r="A202" s="15">
        <v>200</v>
      </c>
      <c r="B202" s="15"/>
      <c r="C202" s="26" t="s">
        <v>1124</v>
      </c>
      <c r="D202" s="26" t="s">
        <v>866</v>
      </c>
      <c r="E202" s="22">
        <f t="shared" si="24"/>
        <v>1.3</v>
      </c>
      <c r="F202" s="23">
        <f t="shared" si="25"/>
        <v>3</v>
      </c>
      <c r="G202" s="23">
        <f t="shared" si="26"/>
        <v>3</v>
      </c>
      <c r="H202" s="24">
        <f t="shared" si="27"/>
        <v>3.9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>
        <v>2.1</v>
      </c>
      <c r="U202" s="25"/>
      <c r="V202" s="25"/>
      <c r="W202" s="25"/>
      <c r="X202" s="25"/>
      <c r="Y202" s="25"/>
      <c r="Z202" s="25"/>
      <c r="AA202" s="25">
        <v>1.5</v>
      </c>
      <c r="AB202" s="25"/>
      <c r="AC202" s="25"/>
      <c r="AD202" s="25"/>
      <c r="AE202" s="25"/>
      <c r="AF202" s="25"/>
      <c r="AG202" s="25">
        <v>0.3</v>
      </c>
      <c r="AH202" s="25"/>
      <c r="AI202" s="25"/>
      <c r="AJ202" s="25"/>
      <c r="AK202" s="25"/>
      <c r="AL202" s="25"/>
      <c r="AM202" s="25"/>
      <c r="AN202" s="25"/>
      <c r="AO202" s="25"/>
    </row>
    <row r="203" spans="1:41" ht="13.5">
      <c r="A203" s="15">
        <v>201</v>
      </c>
      <c r="B203" s="15"/>
      <c r="C203" s="26" t="s">
        <v>164</v>
      </c>
      <c r="D203" s="26" t="s">
        <v>538</v>
      </c>
      <c r="E203" s="22">
        <f t="shared" si="24"/>
        <v>1.275</v>
      </c>
      <c r="F203" s="23">
        <f t="shared" si="25"/>
        <v>5</v>
      </c>
      <c r="G203" s="23">
        <f>IF(F203&lt;3,2,F203)-1</f>
        <v>4</v>
      </c>
      <c r="H203" s="24">
        <f>SUM(I203:AO203)-0.9</f>
        <v>5.1</v>
      </c>
      <c r="I203" s="25"/>
      <c r="J203" s="25"/>
      <c r="K203" s="25"/>
      <c r="L203" s="25"/>
      <c r="M203" s="25"/>
      <c r="N203" s="25"/>
      <c r="O203" s="25"/>
      <c r="P203" s="25"/>
      <c r="Q203" s="25">
        <v>2.1</v>
      </c>
      <c r="R203" s="25"/>
      <c r="S203" s="25"/>
      <c r="T203" s="25"/>
      <c r="U203" s="25">
        <v>0.9</v>
      </c>
      <c r="V203" s="25"/>
      <c r="W203" s="25"/>
      <c r="X203" s="25"/>
      <c r="Y203" s="25"/>
      <c r="Z203" s="25">
        <v>1</v>
      </c>
      <c r="AA203" s="25"/>
      <c r="AB203" s="25"/>
      <c r="AC203" s="25"/>
      <c r="AD203" s="25"/>
      <c r="AE203" s="25"/>
      <c r="AF203" s="25">
        <v>1</v>
      </c>
      <c r="AG203" s="25"/>
      <c r="AH203" s="25"/>
      <c r="AI203" s="25"/>
      <c r="AJ203" s="25"/>
      <c r="AK203" s="25"/>
      <c r="AL203" s="25">
        <v>1</v>
      </c>
      <c r="AM203" s="25"/>
      <c r="AN203" s="25"/>
      <c r="AO203" s="25"/>
    </row>
    <row r="204" spans="1:41" ht="13.5">
      <c r="A204" s="15">
        <v>202</v>
      </c>
      <c r="B204" s="15"/>
      <c r="C204" s="26" t="s">
        <v>576</v>
      </c>
      <c r="D204" s="27" t="s">
        <v>1125</v>
      </c>
      <c r="E204" s="22">
        <f t="shared" si="24"/>
        <v>1.2</v>
      </c>
      <c r="F204" s="23">
        <f t="shared" si="25"/>
        <v>1</v>
      </c>
      <c r="G204" s="23">
        <f aca="true" t="shared" si="28" ref="G204:G219">IF(F204&lt;3,2,F204)</f>
        <v>2</v>
      </c>
      <c r="H204" s="24">
        <f aca="true" t="shared" si="29" ref="H204:H219">SUM(I204:AO204)</f>
        <v>2.4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>
        <v>2.4</v>
      </c>
      <c r="AN204" s="25"/>
      <c r="AO204" s="25"/>
    </row>
    <row r="205" spans="1:41" ht="13.5">
      <c r="A205" s="15">
        <v>203</v>
      </c>
      <c r="B205" s="15"/>
      <c r="C205" s="27" t="s">
        <v>1175</v>
      </c>
      <c r="D205" s="15" t="s">
        <v>167</v>
      </c>
      <c r="E205" s="22">
        <f t="shared" si="24"/>
        <v>1.2</v>
      </c>
      <c r="F205" s="23">
        <f t="shared" si="25"/>
        <v>2</v>
      </c>
      <c r="G205" s="23">
        <f t="shared" si="28"/>
        <v>2</v>
      </c>
      <c r="H205" s="24">
        <f t="shared" si="29"/>
        <v>2.4</v>
      </c>
      <c r="I205" s="25"/>
      <c r="J205" s="25"/>
      <c r="K205" s="25"/>
      <c r="L205" s="25"/>
      <c r="M205" s="25"/>
      <c r="N205" s="25"/>
      <c r="O205" s="25"/>
      <c r="P205" s="25"/>
      <c r="Q205" s="25">
        <v>2.1</v>
      </c>
      <c r="R205" s="25"/>
      <c r="S205" s="25"/>
      <c r="T205" s="25"/>
      <c r="U205" s="25">
        <v>0.3</v>
      </c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1:41" ht="13.5">
      <c r="A206" s="15">
        <v>204</v>
      </c>
      <c r="B206" s="15"/>
      <c r="C206" s="26" t="s">
        <v>172</v>
      </c>
      <c r="D206" s="26" t="s">
        <v>537</v>
      </c>
      <c r="E206" s="22">
        <f t="shared" si="24"/>
        <v>1.0999999999999999</v>
      </c>
      <c r="F206" s="23">
        <f t="shared" si="25"/>
        <v>3</v>
      </c>
      <c r="G206" s="23">
        <f t="shared" si="28"/>
        <v>3</v>
      </c>
      <c r="H206" s="24">
        <f t="shared" si="29"/>
        <v>3.3</v>
      </c>
      <c r="I206" s="25"/>
      <c r="J206" s="25"/>
      <c r="K206" s="25"/>
      <c r="L206" s="25"/>
      <c r="M206" s="25"/>
      <c r="N206" s="25"/>
      <c r="O206" s="25"/>
      <c r="P206" s="25"/>
      <c r="Q206" s="25">
        <v>2.1</v>
      </c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>
        <v>0.9</v>
      </c>
      <c r="AH206" s="25"/>
      <c r="AI206" s="25"/>
      <c r="AJ206" s="25"/>
      <c r="AK206" s="25"/>
      <c r="AL206" s="25"/>
      <c r="AM206" s="25">
        <v>0.3</v>
      </c>
      <c r="AN206" s="25"/>
      <c r="AO206" s="25"/>
    </row>
    <row r="207" spans="1:41" ht="13.5">
      <c r="A207" s="15">
        <v>205</v>
      </c>
      <c r="B207" s="15"/>
      <c r="C207" s="28" t="s">
        <v>858</v>
      </c>
      <c r="D207" s="26" t="s">
        <v>662</v>
      </c>
      <c r="E207" s="22">
        <f t="shared" si="24"/>
        <v>1.05</v>
      </c>
      <c r="F207" s="23">
        <f t="shared" si="25"/>
        <v>1</v>
      </c>
      <c r="G207" s="23">
        <f t="shared" si="28"/>
        <v>2</v>
      </c>
      <c r="H207" s="24">
        <f t="shared" si="29"/>
        <v>2.1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>
        <v>2.1</v>
      </c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1:41" ht="13.5">
      <c r="A208" s="15">
        <v>205</v>
      </c>
      <c r="B208" s="15"/>
      <c r="C208" s="28" t="s">
        <v>861</v>
      </c>
      <c r="D208" s="26" t="s">
        <v>658</v>
      </c>
      <c r="E208" s="22">
        <f t="shared" si="24"/>
        <v>1.05</v>
      </c>
      <c r="F208" s="23">
        <f t="shared" si="25"/>
        <v>1</v>
      </c>
      <c r="G208" s="23">
        <f t="shared" si="28"/>
        <v>2</v>
      </c>
      <c r="H208" s="24">
        <f t="shared" si="29"/>
        <v>2.1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>
        <v>2.1</v>
      </c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1:41" ht="13.5">
      <c r="A209" s="15">
        <v>205</v>
      </c>
      <c r="B209" s="15"/>
      <c r="C209" s="27" t="s">
        <v>1133</v>
      </c>
      <c r="D209" s="26" t="s">
        <v>729</v>
      </c>
      <c r="E209" s="22">
        <f t="shared" si="24"/>
        <v>1.05</v>
      </c>
      <c r="F209" s="23">
        <f t="shared" si="25"/>
        <v>1</v>
      </c>
      <c r="G209" s="23">
        <f t="shared" si="28"/>
        <v>2</v>
      </c>
      <c r="H209" s="24">
        <f t="shared" si="29"/>
        <v>2.1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>
        <v>2.1</v>
      </c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1:41" ht="13.5">
      <c r="A210" s="15">
        <v>205</v>
      </c>
      <c r="B210" s="15"/>
      <c r="C210" s="26" t="s">
        <v>304</v>
      </c>
      <c r="D210" s="15" t="s">
        <v>1132</v>
      </c>
      <c r="E210" s="22">
        <f t="shared" si="24"/>
        <v>1.05</v>
      </c>
      <c r="F210" s="23">
        <f t="shared" si="25"/>
        <v>1</v>
      </c>
      <c r="G210" s="23">
        <f t="shared" si="28"/>
        <v>2</v>
      </c>
      <c r="H210" s="24">
        <f t="shared" si="29"/>
        <v>2.1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>
        <v>2.1</v>
      </c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1:41" ht="13.5">
      <c r="A211" s="15">
        <v>205</v>
      </c>
      <c r="B211" s="15"/>
      <c r="C211" s="26" t="s">
        <v>586</v>
      </c>
      <c r="D211" s="27" t="s">
        <v>1131</v>
      </c>
      <c r="E211" s="22">
        <f t="shared" si="24"/>
        <v>1.05</v>
      </c>
      <c r="F211" s="23">
        <f t="shared" si="25"/>
        <v>1</v>
      </c>
      <c r="G211" s="23">
        <f t="shared" si="28"/>
        <v>2</v>
      </c>
      <c r="H211" s="24">
        <f t="shared" si="29"/>
        <v>2.1</v>
      </c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>
        <v>2.1</v>
      </c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1:41" ht="13.5">
      <c r="A212" s="15">
        <v>205</v>
      </c>
      <c r="B212" s="15"/>
      <c r="C212" s="26" t="s">
        <v>585</v>
      </c>
      <c r="D212" s="15" t="s">
        <v>167</v>
      </c>
      <c r="E212" s="22">
        <f t="shared" si="24"/>
        <v>1.05</v>
      </c>
      <c r="F212" s="23">
        <f t="shared" si="25"/>
        <v>1</v>
      </c>
      <c r="G212" s="23">
        <f t="shared" si="28"/>
        <v>2</v>
      </c>
      <c r="H212" s="24">
        <f t="shared" si="29"/>
        <v>2.1</v>
      </c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>
        <v>2.1</v>
      </c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1:41" ht="13.5">
      <c r="A213" s="15">
        <v>211</v>
      </c>
      <c r="B213" s="15"/>
      <c r="C213" s="27" t="s">
        <v>874</v>
      </c>
      <c r="D213" s="15" t="s">
        <v>167</v>
      </c>
      <c r="E213" s="22">
        <f t="shared" si="24"/>
        <v>1.05</v>
      </c>
      <c r="F213" s="23">
        <f t="shared" si="25"/>
        <v>2</v>
      </c>
      <c r="G213" s="23">
        <f t="shared" si="28"/>
        <v>2</v>
      </c>
      <c r="H213" s="24">
        <f t="shared" si="29"/>
        <v>2.1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>
        <v>0.9</v>
      </c>
      <c r="V213" s="25"/>
      <c r="W213" s="25"/>
      <c r="X213" s="25"/>
      <c r="Y213" s="25"/>
      <c r="Z213" s="25"/>
      <c r="AA213" s="25">
        <v>1.2</v>
      </c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1:41" ht="13.5">
      <c r="A214" s="15">
        <v>212</v>
      </c>
      <c r="B214" s="15"/>
      <c r="C214" s="26" t="s">
        <v>574</v>
      </c>
      <c r="D214" s="26" t="s">
        <v>1151</v>
      </c>
      <c r="E214" s="22">
        <f t="shared" si="24"/>
        <v>1</v>
      </c>
      <c r="F214" s="23">
        <f t="shared" si="25"/>
        <v>2</v>
      </c>
      <c r="G214" s="23">
        <f t="shared" si="28"/>
        <v>2</v>
      </c>
      <c r="H214" s="24">
        <f t="shared" si="29"/>
        <v>2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>
        <v>1</v>
      </c>
      <c r="AG214" s="25"/>
      <c r="AH214" s="25"/>
      <c r="AI214" s="25"/>
      <c r="AJ214" s="25"/>
      <c r="AK214" s="25"/>
      <c r="AL214" s="25">
        <v>1</v>
      </c>
      <c r="AM214" s="25"/>
      <c r="AN214" s="25"/>
      <c r="AO214" s="25"/>
    </row>
    <row r="215" spans="1:41" ht="13.5">
      <c r="A215" s="15">
        <v>213</v>
      </c>
      <c r="B215" s="15"/>
      <c r="C215" s="26" t="s">
        <v>1139</v>
      </c>
      <c r="D215" s="26" t="s">
        <v>540</v>
      </c>
      <c r="E215" s="22">
        <f t="shared" si="24"/>
        <v>1</v>
      </c>
      <c r="F215" s="23">
        <f t="shared" si="25"/>
        <v>3</v>
      </c>
      <c r="G215" s="23">
        <f t="shared" si="28"/>
        <v>3</v>
      </c>
      <c r="H215" s="24">
        <f t="shared" si="29"/>
        <v>3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>
        <v>1.2</v>
      </c>
      <c r="AB215" s="25"/>
      <c r="AC215" s="25"/>
      <c r="AD215" s="25"/>
      <c r="AE215" s="25"/>
      <c r="AF215" s="25"/>
      <c r="AG215" s="25">
        <v>1.5</v>
      </c>
      <c r="AH215" s="25"/>
      <c r="AI215" s="25"/>
      <c r="AJ215" s="25"/>
      <c r="AK215" s="25"/>
      <c r="AL215" s="25"/>
      <c r="AM215" s="25">
        <v>0.3</v>
      </c>
      <c r="AN215" s="25"/>
      <c r="AO215" s="25"/>
    </row>
    <row r="216" spans="1:41" ht="13.5">
      <c r="A216" s="15">
        <v>213</v>
      </c>
      <c r="B216" s="15"/>
      <c r="C216" s="26" t="s">
        <v>587</v>
      </c>
      <c r="D216" s="27" t="s">
        <v>1153</v>
      </c>
      <c r="E216" s="22">
        <f t="shared" si="24"/>
        <v>1</v>
      </c>
      <c r="F216" s="23">
        <f t="shared" si="25"/>
        <v>3</v>
      </c>
      <c r="G216" s="23">
        <f t="shared" si="28"/>
        <v>3</v>
      </c>
      <c r="H216" s="24">
        <f t="shared" si="29"/>
        <v>3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>
        <v>1</v>
      </c>
      <c r="U216" s="25"/>
      <c r="V216" s="25"/>
      <c r="W216" s="25"/>
      <c r="X216" s="25"/>
      <c r="Y216" s="25"/>
      <c r="Z216" s="25">
        <v>1</v>
      </c>
      <c r="AA216" s="25"/>
      <c r="AB216" s="25"/>
      <c r="AC216" s="25"/>
      <c r="AD216" s="25"/>
      <c r="AE216" s="25"/>
      <c r="AF216" s="25">
        <v>1</v>
      </c>
      <c r="AG216" s="25"/>
      <c r="AH216" s="25"/>
      <c r="AI216" s="25"/>
      <c r="AJ216" s="25"/>
      <c r="AK216" s="25"/>
      <c r="AL216" s="25"/>
      <c r="AM216" s="25"/>
      <c r="AN216" s="25"/>
      <c r="AO216" s="25"/>
    </row>
    <row r="217" spans="1:41" ht="13.5">
      <c r="A217" s="15">
        <v>215</v>
      </c>
      <c r="B217" s="15"/>
      <c r="C217" s="27" t="s">
        <v>1154</v>
      </c>
      <c r="D217" s="15" t="s">
        <v>167</v>
      </c>
      <c r="E217" s="22">
        <f t="shared" si="24"/>
        <v>0.95</v>
      </c>
      <c r="F217" s="23">
        <f t="shared" si="25"/>
        <v>2</v>
      </c>
      <c r="G217" s="23">
        <f t="shared" si="28"/>
        <v>2</v>
      </c>
      <c r="H217" s="24">
        <f t="shared" si="29"/>
        <v>1.9</v>
      </c>
      <c r="I217" s="25"/>
      <c r="J217" s="25"/>
      <c r="K217" s="25"/>
      <c r="L217" s="25"/>
      <c r="M217" s="25"/>
      <c r="N217" s="25"/>
      <c r="O217" s="25"/>
      <c r="P217" s="25"/>
      <c r="Q217" s="25">
        <v>1</v>
      </c>
      <c r="R217" s="25"/>
      <c r="S217" s="25"/>
      <c r="T217" s="25"/>
      <c r="U217" s="25">
        <v>0.9</v>
      </c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1:41" ht="13.5">
      <c r="A218" s="15">
        <v>216</v>
      </c>
      <c r="B218" s="15"/>
      <c r="C218" s="26" t="s">
        <v>593</v>
      </c>
      <c r="D218" s="26" t="s">
        <v>1140</v>
      </c>
      <c r="E218" s="22">
        <f t="shared" si="24"/>
        <v>0.9</v>
      </c>
      <c r="F218" s="23">
        <f t="shared" si="25"/>
        <v>2</v>
      </c>
      <c r="G218" s="23">
        <f t="shared" si="28"/>
        <v>2</v>
      </c>
      <c r="H218" s="24">
        <f t="shared" si="29"/>
        <v>1.8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>
        <v>0.9</v>
      </c>
      <c r="AB218" s="25"/>
      <c r="AC218" s="25"/>
      <c r="AD218" s="25"/>
      <c r="AE218" s="25"/>
      <c r="AF218" s="25"/>
      <c r="AG218" s="25">
        <v>0.9</v>
      </c>
      <c r="AH218" s="25"/>
      <c r="AI218" s="25"/>
      <c r="AJ218" s="25"/>
      <c r="AK218" s="25"/>
      <c r="AL218" s="25"/>
      <c r="AM218" s="25"/>
      <c r="AN218" s="25"/>
      <c r="AO218" s="25"/>
    </row>
    <row r="219" spans="1:41" ht="13.5">
      <c r="A219" s="15">
        <v>216</v>
      </c>
      <c r="B219" s="15"/>
      <c r="C219" s="27" t="s">
        <v>1141</v>
      </c>
      <c r="D219" s="26" t="s">
        <v>1140</v>
      </c>
      <c r="E219" s="22">
        <f t="shared" si="24"/>
        <v>0.9</v>
      </c>
      <c r="F219" s="23">
        <f t="shared" si="25"/>
        <v>2</v>
      </c>
      <c r="G219" s="23">
        <f t="shared" si="28"/>
        <v>2</v>
      </c>
      <c r="H219" s="24">
        <f t="shared" si="29"/>
        <v>1.8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>
        <v>0.9</v>
      </c>
      <c r="AB219" s="25"/>
      <c r="AC219" s="25"/>
      <c r="AD219" s="25"/>
      <c r="AE219" s="25"/>
      <c r="AF219" s="25"/>
      <c r="AG219" s="25">
        <v>0.9</v>
      </c>
      <c r="AH219" s="25"/>
      <c r="AI219" s="25"/>
      <c r="AJ219" s="25"/>
      <c r="AK219" s="25"/>
      <c r="AL219" s="25"/>
      <c r="AM219" s="25"/>
      <c r="AN219" s="25"/>
      <c r="AO219" s="25"/>
    </row>
    <row r="220" spans="1:41" ht="13.5">
      <c r="A220" s="15">
        <v>218</v>
      </c>
      <c r="B220" s="15"/>
      <c r="C220" s="26" t="s">
        <v>1149</v>
      </c>
      <c r="D220" s="26" t="s">
        <v>1150</v>
      </c>
      <c r="E220" s="22">
        <f t="shared" si="24"/>
        <v>0.7749999999999999</v>
      </c>
      <c r="F220" s="23">
        <f t="shared" si="25"/>
        <v>5</v>
      </c>
      <c r="G220" s="23">
        <f>IF(F220&lt;3,2,F220)-1</f>
        <v>4</v>
      </c>
      <c r="H220" s="24">
        <f>SUM(I220:AO220)-0.3</f>
        <v>3.0999999999999996</v>
      </c>
      <c r="I220" s="25"/>
      <c r="J220" s="25"/>
      <c r="K220" s="25"/>
      <c r="L220" s="25"/>
      <c r="M220" s="25"/>
      <c r="N220" s="25"/>
      <c r="O220" s="25"/>
      <c r="P220" s="25"/>
      <c r="Q220" s="25">
        <v>1</v>
      </c>
      <c r="R220" s="25"/>
      <c r="S220" s="25"/>
      <c r="T220" s="25"/>
      <c r="U220" s="25">
        <v>0.9</v>
      </c>
      <c r="V220" s="25"/>
      <c r="W220" s="25"/>
      <c r="X220" s="25"/>
      <c r="Y220" s="25"/>
      <c r="Z220" s="25"/>
      <c r="AA220" s="25">
        <v>0.3</v>
      </c>
      <c r="AB220" s="25"/>
      <c r="AC220" s="25"/>
      <c r="AD220" s="25"/>
      <c r="AE220" s="25"/>
      <c r="AF220" s="25"/>
      <c r="AG220" s="25">
        <v>0.9</v>
      </c>
      <c r="AH220" s="25"/>
      <c r="AI220" s="25"/>
      <c r="AJ220" s="25"/>
      <c r="AK220" s="25"/>
      <c r="AL220" s="25"/>
      <c r="AM220" s="25">
        <v>0.3</v>
      </c>
      <c r="AN220" s="25"/>
      <c r="AO220" s="25"/>
    </row>
    <row r="221" spans="1:41" ht="13.5">
      <c r="A221" s="15">
        <v>219</v>
      </c>
      <c r="B221" s="15"/>
      <c r="C221" s="26" t="s">
        <v>592</v>
      </c>
      <c r="D221" s="26" t="s">
        <v>1145</v>
      </c>
      <c r="E221" s="22">
        <f t="shared" si="24"/>
        <v>0.75</v>
      </c>
      <c r="F221" s="23">
        <f t="shared" si="25"/>
        <v>1</v>
      </c>
      <c r="G221" s="23">
        <f aca="true" t="shared" si="30" ref="G221:G252">IF(F221&lt;3,2,F221)</f>
        <v>2</v>
      </c>
      <c r="H221" s="24">
        <f aca="true" t="shared" si="31" ref="H221:H252">SUM(I221:AO221)</f>
        <v>1.5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>
        <v>1.5</v>
      </c>
      <c r="AH221" s="25"/>
      <c r="AI221" s="25"/>
      <c r="AJ221" s="25"/>
      <c r="AK221" s="25"/>
      <c r="AL221" s="25"/>
      <c r="AM221" s="25"/>
      <c r="AN221" s="25"/>
      <c r="AO221" s="25"/>
    </row>
    <row r="222" spans="1:41" ht="13.5">
      <c r="A222" s="15">
        <v>219</v>
      </c>
      <c r="B222" s="15"/>
      <c r="C222" s="27" t="s">
        <v>1191</v>
      </c>
      <c r="D222" s="26" t="s">
        <v>1171</v>
      </c>
      <c r="E222" s="22">
        <f t="shared" si="24"/>
        <v>0.75</v>
      </c>
      <c r="F222" s="23">
        <f t="shared" si="25"/>
        <v>1</v>
      </c>
      <c r="G222" s="23">
        <f t="shared" si="30"/>
        <v>2</v>
      </c>
      <c r="H222" s="24">
        <f t="shared" si="31"/>
        <v>1.5</v>
      </c>
      <c r="I222" s="25"/>
      <c r="J222" s="25"/>
      <c r="K222" s="25"/>
      <c r="L222" s="25"/>
      <c r="M222" s="25"/>
      <c r="N222" s="25"/>
      <c r="O222" s="25"/>
      <c r="P222" s="25">
        <v>1.5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1:41" ht="13.5">
      <c r="A223" s="15">
        <v>219</v>
      </c>
      <c r="B223" s="15"/>
      <c r="C223" s="27" t="s">
        <v>1143</v>
      </c>
      <c r="D223" s="27" t="s">
        <v>1144</v>
      </c>
      <c r="E223" s="22">
        <f t="shared" si="24"/>
        <v>0.75</v>
      </c>
      <c r="F223" s="23">
        <f t="shared" si="25"/>
        <v>1</v>
      </c>
      <c r="G223" s="23">
        <f t="shared" si="30"/>
        <v>2</v>
      </c>
      <c r="H223" s="24">
        <f t="shared" si="31"/>
        <v>1.5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>
        <v>1.5</v>
      </c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1:41" ht="13.5">
      <c r="A224" s="15">
        <v>219</v>
      </c>
      <c r="B224" s="15"/>
      <c r="C224" s="26" t="s">
        <v>556</v>
      </c>
      <c r="D224" s="28" t="s">
        <v>1142</v>
      </c>
      <c r="E224" s="22">
        <f t="shared" si="24"/>
        <v>0.75</v>
      </c>
      <c r="F224" s="23">
        <f t="shared" si="25"/>
        <v>1</v>
      </c>
      <c r="G224" s="23">
        <f t="shared" si="30"/>
        <v>2</v>
      </c>
      <c r="H224" s="24">
        <f t="shared" si="31"/>
        <v>1.5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>
        <v>1.5</v>
      </c>
      <c r="AL224" s="25"/>
      <c r="AM224" s="25"/>
      <c r="AN224" s="25"/>
      <c r="AO224" s="25"/>
    </row>
    <row r="225" spans="1:41" ht="13.5">
      <c r="A225" s="15">
        <v>219</v>
      </c>
      <c r="B225" s="15"/>
      <c r="C225" s="26" t="s">
        <v>53</v>
      </c>
      <c r="D225" s="26" t="s">
        <v>167</v>
      </c>
      <c r="E225" s="22">
        <f t="shared" si="24"/>
        <v>0.75</v>
      </c>
      <c r="F225" s="23">
        <f t="shared" si="25"/>
        <v>1</v>
      </c>
      <c r="G225" s="23">
        <f t="shared" si="30"/>
        <v>2</v>
      </c>
      <c r="H225" s="24">
        <f t="shared" si="31"/>
        <v>1.5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>
        <v>1.5</v>
      </c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1:41" ht="13.5">
      <c r="A226" s="15">
        <v>219</v>
      </c>
      <c r="B226" s="15"/>
      <c r="C226" s="27" t="s">
        <v>865</v>
      </c>
      <c r="D226" s="15" t="s">
        <v>184</v>
      </c>
      <c r="E226" s="22">
        <f t="shared" si="24"/>
        <v>0.75</v>
      </c>
      <c r="F226" s="23">
        <f t="shared" si="25"/>
        <v>1</v>
      </c>
      <c r="G226" s="23">
        <f t="shared" si="30"/>
        <v>2</v>
      </c>
      <c r="H226" s="24">
        <f t="shared" si="31"/>
        <v>1.5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>
        <v>1.5</v>
      </c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1:41" ht="13.5">
      <c r="A227" s="15">
        <v>219</v>
      </c>
      <c r="B227" s="15"/>
      <c r="C227" s="26" t="s">
        <v>301</v>
      </c>
      <c r="D227" s="26" t="s">
        <v>897</v>
      </c>
      <c r="E227" s="22">
        <f t="shared" si="24"/>
        <v>0.75</v>
      </c>
      <c r="F227" s="23">
        <f t="shared" si="25"/>
        <v>1</v>
      </c>
      <c r="G227" s="23">
        <f t="shared" si="30"/>
        <v>2</v>
      </c>
      <c r="H227" s="24">
        <f t="shared" si="31"/>
        <v>1.5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>
        <v>1.5</v>
      </c>
      <c r="AO227" s="25"/>
    </row>
    <row r="228" spans="1:41" ht="13.5">
      <c r="A228" s="15">
        <v>226</v>
      </c>
      <c r="B228" s="15"/>
      <c r="C228" s="26" t="s">
        <v>1159</v>
      </c>
      <c r="D228" s="26" t="s">
        <v>718</v>
      </c>
      <c r="E228" s="22">
        <f t="shared" si="24"/>
        <v>0.65</v>
      </c>
      <c r="F228" s="23">
        <f t="shared" si="25"/>
        <v>2</v>
      </c>
      <c r="G228" s="23">
        <f t="shared" si="30"/>
        <v>2</v>
      </c>
      <c r="H228" s="24">
        <f t="shared" si="31"/>
        <v>1.3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>
        <v>1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>
        <v>0.3</v>
      </c>
      <c r="AN228" s="25"/>
      <c r="AO228" s="25"/>
    </row>
    <row r="229" spans="1:41" ht="13.5">
      <c r="A229" s="15">
        <v>227</v>
      </c>
      <c r="B229" s="15"/>
      <c r="C229" s="26" t="s">
        <v>599</v>
      </c>
      <c r="D229" s="27" t="s">
        <v>1148</v>
      </c>
      <c r="E229" s="22">
        <f t="shared" si="24"/>
        <v>0.6</v>
      </c>
      <c r="F229" s="23">
        <f t="shared" si="25"/>
        <v>2</v>
      </c>
      <c r="G229" s="23">
        <f t="shared" si="30"/>
        <v>2</v>
      </c>
      <c r="H229" s="24">
        <f t="shared" si="31"/>
        <v>1.2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>
        <v>0.9</v>
      </c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>
        <v>0.3</v>
      </c>
      <c r="AH229" s="25"/>
      <c r="AI229" s="25"/>
      <c r="AJ229" s="25"/>
      <c r="AK229" s="25"/>
      <c r="AL229" s="25"/>
      <c r="AM229" s="25"/>
      <c r="AN229" s="25"/>
      <c r="AO229" s="25"/>
    </row>
    <row r="230" spans="1:41" ht="13.5">
      <c r="A230" s="15">
        <v>227</v>
      </c>
      <c r="B230" s="15"/>
      <c r="C230" s="15" t="s">
        <v>863</v>
      </c>
      <c r="D230" s="15" t="s">
        <v>167</v>
      </c>
      <c r="E230" s="22">
        <f t="shared" si="24"/>
        <v>0.6</v>
      </c>
      <c r="F230" s="23">
        <f t="shared" si="25"/>
        <v>2</v>
      </c>
      <c r="G230" s="23">
        <f t="shared" si="30"/>
        <v>2</v>
      </c>
      <c r="H230" s="24">
        <f t="shared" si="31"/>
        <v>1.2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>
        <v>0.3</v>
      </c>
      <c r="V230" s="25"/>
      <c r="W230" s="25"/>
      <c r="X230" s="25"/>
      <c r="Y230" s="25"/>
      <c r="Z230" s="25"/>
      <c r="AA230" s="25">
        <v>0.9</v>
      </c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1:41" ht="13.5">
      <c r="A231" s="15">
        <v>229</v>
      </c>
      <c r="B231" s="15"/>
      <c r="C231" s="26" t="s">
        <v>598</v>
      </c>
      <c r="D231" s="26" t="s">
        <v>1160</v>
      </c>
      <c r="E231" s="22">
        <f t="shared" si="24"/>
        <v>0.5333333333333333</v>
      </c>
      <c r="F231" s="23">
        <f t="shared" si="25"/>
        <v>3</v>
      </c>
      <c r="G231" s="23">
        <f t="shared" si="30"/>
        <v>3</v>
      </c>
      <c r="H231" s="24">
        <f t="shared" si="31"/>
        <v>1.6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>
        <v>1</v>
      </c>
      <c r="U231" s="25"/>
      <c r="V231" s="25"/>
      <c r="W231" s="25"/>
      <c r="X231" s="25"/>
      <c r="Y231" s="25"/>
      <c r="Z231" s="25"/>
      <c r="AA231" s="25">
        <v>0.3</v>
      </c>
      <c r="AB231" s="25"/>
      <c r="AC231" s="25"/>
      <c r="AD231" s="25"/>
      <c r="AE231" s="25"/>
      <c r="AF231" s="25"/>
      <c r="AG231" s="25">
        <v>0.3</v>
      </c>
      <c r="AH231" s="25"/>
      <c r="AI231" s="25"/>
      <c r="AJ231" s="25"/>
      <c r="AK231" s="25"/>
      <c r="AL231" s="25"/>
      <c r="AM231" s="25"/>
      <c r="AN231" s="25"/>
      <c r="AO231" s="25"/>
    </row>
    <row r="232" spans="1:41" ht="13.5">
      <c r="A232" s="15">
        <v>230</v>
      </c>
      <c r="B232" s="15"/>
      <c r="C232" s="26" t="s">
        <v>493</v>
      </c>
      <c r="D232" s="26" t="s">
        <v>1174</v>
      </c>
      <c r="E232" s="22">
        <f t="shared" si="24"/>
        <v>0.5</v>
      </c>
      <c r="F232" s="23">
        <f t="shared" si="25"/>
        <v>1</v>
      </c>
      <c r="G232" s="23">
        <f t="shared" si="30"/>
        <v>2</v>
      </c>
      <c r="H232" s="24">
        <f t="shared" si="31"/>
        <v>1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>
        <v>1</v>
      </c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1:41" ht="13.5">
      <c r="A233" s="15">
        <v>230</v>
      </c>
      <c r="B233" s="15"/>
      <c r="C233" s="26" t="s">
        <v>566</v>
      </c>
      <c r="D233" s="26" t="s">
        <v>660</v>
      </c>
      <c r="E233" s="22">
        <f t="shared" si="24"/>
        <v>0.5</v>
      </c>
      <c r="F233" s="23">
        <f t="shared" si="25"/>
        <v>1</v>
      </c>
      <c r="G233" s="23">
        <f t="shared" si="30"/>
        <v>2</v>
      </c>
      <c r="H233" s="24">
        <f t="shared" si="31"/>
        <v>1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>
        <v>1</v>
      </c>
      <c r="AM233" s="25"/>
      <c r="AN233" s="25"/>
      <c r="AO233" s="25"/>
    </row>
    <row r="234" spans="1:41" ht="13.5">
      <c r="A234" s="15">
        <v>230</v>
      </c>
      <c r="B234" s="15"/>
      <c r="C234" s="26" t="s">
        <v>573</v>
      </c>
      <c r="D234" s="26" t="s">
        <v>658</v>
      </c>
      <c r="E234" s="22">
        <f t="shared" si="24"/>
        <v>0.5</v>
      </c>
      <c r="F234" s="23">
        <f t="shared" si="25"/>
        <v>1</v>
      </c>
      <c r="G234" s="23">
        <f t="shared" si="30"/>
        <v>2</v>
      </c>
      <c r="H234" s="24">
        <f t="shared" si="31"/>
        <v>1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>
        <v>1</v>
      </c>
      <c r="AM234" s="25"/>
      <c r="AN234" s="25"/>
      <c r="AO234" s="25"/>
    </row>
    <row r="235" spans="1:41" ht="13.5">
      <c r="A235" s="15">
        <v>230</v>
      </c>
      <c r="B235" s="15"/>
      <c r="C235" s="26" t="s">
        <v>591</v>
      </c>
      <c r="D235" s="26" t="s">
        <v>666</v>
      </c>
      <c r="E235" s="22">
        <f t="shared" si="24"/>
        <v>0.5</v>
      </c>
      <c r="F235" s="23">
        <f t="shared" si="25"/>
        <v>1</v>
      </c>
      <c r="G235" s="23">
        <f t="shared" si="30"/>
        <v>2</v>
      </c>
      <c r="H235" s="24">
        <f t="shared" si="31"/>
        <v>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>
        <v>1</v>
      </c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1:41" ht="13.5">
      <c r="A236" s="15">
        <v>230</v>
      </c>
      <c r="B236" s="15"/>
      <c r="C236" s="27" t="s">
        <v>1170</v>
      </c>
      <c r="D236" s="26" t="s">
        <v>1171</v>
      </c>
      <c r="E236" s="22">
        <f t="shared" si="24"/>
        <v>0.5</v>
      </c>
      <c r="F236" s="23">
        <f t="shared" si="25"/>
        <v>1</v>
      </c>
      <c r="G236" s="23">
        <f t="shared" si="30"/>
        <v>2</v>
      </c>
      <c r="H236" s="24">
        <f t="shared" si="31"/>
        <v>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>
        <v>1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1:41" ht="13.5">
      <c r="A237" s="15">
        <v>230</v>
      </c>
      <c r="B237" s="15"/>
      <c r="C237" s="27" t="s">
        <v>1172</v>
      </c>
      <c r="D237" s="26" t="s">
        <v>1171</v>
      </c>
      <c r="E237" s="22">
        <f t="shared" si="24"/>
        <v>0.5</v>
      </c>
      <c r="F237" s="23">
        <f t="shared" si="25"/>
        <v>1</v>
      </c>
      <c r="G237" s="23">
        <f t="shared" si="30"/>
        <v>2</v>
      </c>
      <c r="H237" s="24">
        <f t="shared" si="31"/>
        <v>1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>
        <v>1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1:41" ht="13.5">
      <c r="A238" s="15">
        <v>230</v>
      </c>
      <c r="B238" s="15"/>
      <c r="C238" s="27" t="s">
        <v>1173</v>
      </c>
      <c r="D238" s="26" t="s">
        <v>1171</v>
      </c>
      <c r="E238" s="22">
        <f t="shared" si="24"/>
        <v>0.5</v>
      </c>
      <c r="F238" s="23">
        <f t="shared" si="25"/>
        <v>1</v>
      </c>
      <c r="G238" s="23">
        <f t="shared" si="30"/>
        <v>2</v>
      </c>
      <c r="H238" s="24">
        <f t="shared" si="31"/>
        <v>1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>
        <v>1</v>
      </c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1:41" ht="13.5">
      <c r="A239" s="15">
        <v>230</v>
      </c>
      <c r="B239" s="15"/>
      <c r="C239" s="26" t="s">
        <v>567</v>
      </c>
      <c r="D239" s="26" t="s">
        <v>1168</v>
      </c>
      <c r="E239" s="22">
        <f t="shared" si="24"/>
        <v>0.5</v>
      </c>
      <c r="F239" s="23">
        <f t="shared" si="25"/>
        <v>1</v>
      </c>
      <c r="G239" s="23">
        <f t="shared" si="30"/>
        <v>2</v>
      </c>
      <c r="H239" s="24">
        <f t="shared" si="31"/>
        <v>1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>
        <v>1</v>
      </c>
      <c r="AM239" s="25"/>
      <c r="AN239" s="25"/>
      <c r="AO239" s="25"/>
    </row>
    <row r="240" spans="1:41" ht="13.5">
      <c r="A240" s="15">
        <v>230</v>
      </c>
      <c r="B240" s="15"/>
      <c r="C240" s="26" t="s">
        <v>568</v>
      </c>
      <c r="D240" s="26" t="s">
        <v>1169</v>
      </c>
      <c r="E240" s="22">
        <f t="shared" si="24"/>
        <v>0.5</v>
      </c>
      <c r="F240" s="23">
        <f t="shared" si="25"/>
        <v>1</v>
      </c>
      <c r="G240" s="23">
        <f t="shared" si="30"/>
        <v>2</v>
      </c>
      <c r="H240" s="24">
        <f t="shared" si="31"/>
        <v>1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>
        <v>1</v>
      </c>
      <c r="AM240" s="25"/>
      <c r="AN240" s="25"/>
      <c r="AO240" s="25"/>
    </row>
    <row r="241" spans="1:41" ht="13.5">
      <c r="A241" s="15">
        <v>230</v>
      </c>
      <c r="B241" s="15"/>
      <c r="C241" s="27" t="s">
        <v>1195</v>
      </c>
      <c r="D241" s="26" t="s">
        <v>869</v>
      </c>
      <c r="E241" s="22">
        <f t="shared" si="24"/>
        <v>0.5</v>
      </c>
      <c r="F241" s="23">
        <f t="shared" si="25"/>
        <v>1</v>
      </c>
      <c r="G241" s="23">
        <f t="shared" si="30"/>
        <v>2</v>
      </c>
      <c r="H241" s="24">
        <f t="shared" si="31"/>
        <v>1</v>
      </c>
      <c r="I241" s="25"/>
      <c r="J241" s="25"/>
      <c r="K241" s="25"/>
      <c r="L241" s="25"/>
      <c r="M241" s="25"/>
      <c r="N241" s="25"/>
      <c r="O241" s="25"/>
      <c r="P241" s="25"/>
      <c r="Q241" s="25">
        <v>1</v>
      </c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1:41" ht="13.5">
      <c r="A242" s="15">
        <v>230</v>
      </c>
      <c r="B242" s="15"/>
      <c r="C242" s="26" t="s">
        <v>161</v>
      </c>
      <c r="D242" s="26" t="s">
        <v>539</v>
      </c>
      <c r="E242" s="22">
        <f t="shared" si="24"/>
        <v>0.5</v>
      </c>
      <c r="F242" s="23">
        <f t="shared" si="25"/>
        <v>1</v>
      </c>
      <c r="G242" s="23">
        <f t="shared" si="30"/>
        <v>2</v>
      </c>
      <c r="H242" s="24">
        <f t="shared" si="31"/>
        <v>1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>
        <v>1</v>
      </c>
      <c r="AM242" s="25"/>
      <c r="AN242" s="25"/>
      <c r="AO242" s="25"/>
    </row>
    <row r="243" spans="1:41" ht="13.5">
      <c r="A243" s="15">
        <v>230</v>
      </c>
      <c r="B243" s="15"/>
      <c r="C243" s="26" t="s">
        <v>572</v>
      </c>
      <c r="D243" s="26" t="s">
        <v>539</v>
      </c>
      <c r="E243" s="22">
        <f t="shared" si="24"/>
        <v>0.5</v>
      </c>
      <c r="F243" s="23">
        <f t="shared" si="25"/>
        <v>1</v>
      </c>
      <c r="G243" s="23">
        <f t="shared" si="30"/>
        <v>2</v>
      </c>
      <c r="H243" s="24">
        <f t="shared" si="31"/>
        <v>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>
        <v>1</v>
      </c>
      <c r="AM243" s="25"/>
      <c r="AN243" s="25"/>
      <c r="AO243" s="25"/>
    </row>
    <row r="244" spans="1:41" ht="13.5">
      <c r="A244" s="15">
        <v>230</v>
      </c>
      <c r="B244" s="15"/>
      <c r="C244" s="28" t="s">
        <v>1194</v>
      </c>
      <c r="D244" s="28" t="s">
        <v>888</v>
      </c>
      <c r="E244" s="22">
        <f t="shared" si="24"/>
        <v>0.5</v>
      </c>
      <c r="F244" s="23">
        <f t="shared" si="25"/>
        <v>1</v>
      </c>
      <c r="G244" s="23">
        <f t="shared" si="30"/>
        <v>2</v>
      </c>
      <c r="H244" s="24">
        <f t="shared" si="31"/>
        <v>1</v>
      </c>
      <c r="I244" s="25"/>
      <c r="J244" s="25"/>
      <c r="K244" s="25"/>
      <c r="L244" s="25"/>
      <c r="M244" s="25"/>
      <c r="N244" s="25"/>
      <c r="O244" s="25"/>
      <c r="P244" s="25"/>
      <c r="Q244" s="25">
        <v>1</v>
      </c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1:41" ht="13.5">
      <c r="A245" s="15">
        <v>230</v>
      </c>
      <c r="B245" s="15"/>
      <c r="C245" s="26" t="s">
        <v>575</v>
      </c>
      <c r="D245" s="28" t="s">
        <v>1167</v>
      </c>
      <c r="E245" s="22">
        <f t="shared" si="24"/>
        <v>0.5</v>
      </c>
      <c r="F245" s="23">
        <f t="shared" si="25"/>
        <v>1</v>
      </c>
      <c r="G245" s="23">
        <f t="shared" si="30"/>
        <v>2</v>
      </c>
      <c r="H245" s="24">
        <f t="shared" si="31"/>
        <v>1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>
        <v>1</v>
      </c>
      <c r="AM245" s="25"/>
      <c r="AN245" s="25"/>
      <c r="AO245" s="25"/>
    </row>
    <row r="246" spans="1:41" ht="13.5">
      <c r="A246" s="15">
        <v>230</v>
      </c>
      <c r="B246" s="15"/>
      <c r="C246" s="26" t="s">
        <v>91</v>
      </c>
      <c r="D246" s="27" t="s">
        <v>1165</v>
      </c>
      <c r="E246" s="22">
        <f t="shared" si="24"/>
        <v>0.5</v>
      </c>
      <c r="F246" s="23">
        <f t="shared" si="25"/>
        <v>1</v>
      </c>
      <c r="G246" s="23">
        <f t="shared" si="30"/>
        <v>2</v>
      </c>
      <c r="H246" s="24">
        <f t="shared" si="31"/>
        <v>1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>
        <v>1</v>
      </c>
      <c r="AM246" s="25"/>
      <c r="AN246" s="25"/>
      <c r="AO246" s="25"/>
    </row>
    <row r="247" spans="1:41" ht="13.5">
      <c r="A247" s="15">
        <v>230</v>
      </c>
      <c r="B247" s="15"/>
      <c r="C247" s="26" t="s">
        <v>214</v>
      </c>
      <c r="D247" s="27" t="s">
        <v>1051</v>
      </c>
      <c r="E247" s="22">
        <f t="shared" si="24"/>
        <v>0.5</v>
      </c>
      <c r="F247" s="23">
        <f t="shared" si="25"/>
        <v>1</v>
      </c>
      <c r="G247" s="23">
        <f t="shared" si="30"/>
        <v>2</v>
      </c>
      <c r="H247" s="24">
        <f t="shared" si="31"/>
        <v>1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>
        <v>1</v>
      </c>
      <c r="AM247" s="25"/>
      <c r="AN247" s="25"/>
      <c r="AO247" s="25"/>
    </row>
    <row r="248" spans="1:41" ht="13.5">
      <c r="A248" s="15">
        <v>230</v>
      </c>
      <c r="B248" s="15"/>
      <c r="C248" s="26" t="s">
        <v>569</v>
      </c>
      <c r="D248" s="27" t="s">
        <v>1089</v>
      </c>
      <c r="E248" s="22">
        <f t="shared" si="24"/>
        <v>0.5</v>
      </c>
      <c r="F248" s="23">
        <f t="shared" si="25"/>
        <v>1</v>
      </c>
      <c r="G248" s="23">
        <f t="shared" si="30"/>
        <v>2</v>
      </c>
      <c r="H248" s="24">
        <f t="shared" si="31"/>
        <v>1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>
        <v>1</v>
      </c>
      <c r="AM248" s="25"/>
      <c r="AN248" s="25"/>
      <c r="AO248" s="25"/>
    </row>
    <row r="249" spans="1:41" ht="13.5">
      <c r="A249" s="15">
        <v>230</v>
      </c>
      <c r="B249" s="15"/>
      <c r="C249" s="26" t="s">
        <v>590</v>
      </c>
      <c r="D249" s="26" t="s">
        <v>167</v>
      </c>
      <c r="E249" s="22">
        <f t="shared" si="24"/>
        <v>0.5</v>
      </c>
      <c r="F249" s="23">
        <f t="shared" si="25"/>
        <v>1</v>
      </c>
      <c r="G249" s="23">
        <f t="shared" si="30"/>
        <v>2</v>
      </c>
      <c r="H249" s="24">
        <f t="shared" si="31"/>
        <v>1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>
        <v>1</v>
      </c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1:41" ht="13.5">
      <c r="A250" s="15">
        <v>248</v>
      </c>
      <c r="B250" s="15"/>
      <c r="C250" s="26" t="s">
        <v>1152</v>
      </c>
      <c r="D250" s="15" t="s">
        <v>167</v>
      </c>
      <c r="E250" s="22">
        <f t="shared" si="24"/>
        <v>0.5</v>
      </c>
      <c r="F250" s="23">
        <f t="shared" si="25"/>
        <v>3</v>
      </c>
      <c r="G250" s="23">
        <f t="shared" si="30"/>
        <v>3</v>
      </c>
      <c r="H250" s="24">
        <f t="shared" si="31"/>
        <v>1.5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>
        <v>0.3</v>
      </c>
      <c r="V250" s="25"/>
      <c r="W250" s="25"/>
      <c r="X250" s="25"/>
      <c r="Y250" s="25"/>
      <c r="Z250" s="25"/>
      <c r="AA250" s="25">
        <v>0.3</v>
      </c>
      <c r="AB250" s="25"/>
      <c r="AC250" s="25"/>
      <c r="AD250" s="25"/>
      <c r="AE250" s="25"/>
      <c r="AF250" s="25"/>
      <c r="AG250" s="25">
        <v>0.9</v>
      </c>
      <c r="AH250" s="25"/>
      <c r="AI250" s="25"/>
      <c r="AJ250" s="25"/>
      <c r="AK250" s="25"/>
      <c r="AL250" s="25"/>
      <c r="AM250" s="25"/>
      <c r="AN250" s="25"/>
      <c r="AO250" s="25"/>
    </row>
    <row r="251" spans="1:41" ht="13.5">
      <c r="A251" s="15">
        <v>249</v>
      </c>
      <c r="B251" s="15"/>
      <c r="C251" s="26" t="s">
        <v>1158</v>
      </c>
      <c r="D251" s="26" t="s">
        <v>718</v>
      </c>
      <c r="E251" s="22">
        <f t="shared" si="24"/>
        <v>0.45</v>
      </c>
      <c r="F251" s="23">
        <f t="shared" si="25"/>
        <v>1</v>
      </c>
      <c r="G251" s="23">
        <f t="shared" si="30"/>
        <v>2</v>
      </c>
      <c r="H251" s="24">
        <f t="shared" si="31"/>
        <v>0.9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>
        <v>0.9</v>
      </c>
      <c r="AN251" s="25"/>
      <c r="AO251" s="25"/>
    </row>
    <row r="252" spans="1:41" ht="13.5">
      <c r="A252" s="15">
        <v>249</v>
      </c>
      <c r="B252" s="15"/>
      <c r="C252" s="26" t="s">
        <v>1156</v>
      </c>
      <c r="D252" s="15" t="s">
        <v>1157</v>
      </c>
      <c r="E252" s="22">
        <f t="shared" si="24"/>
        <v>0.45</v>
      </c>
      <c r="F252" s="23">
        <f t="shared" si="25"/>
        <v>1</v>
      </c>
      <c r="G252" s="23">
        <f t="shared" si="30"/>
        <v>2</v>
      </c>
      <c r="H252" s="24">
        <f t="shared" si="31"/>
        <v>0.9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>
        <v>0.9</v>
      </c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1:41" ht="13.5">
      <c r="A253" s="15">
        <v>249</v>
      </c>
      <c r="B253" s="15"/>
      <c r="C253" s="26" t="s">
        <v>488</v>
      </c>
      <c r="D253" s="26" t="s">
        <v>1070</v>
      </c>
      <c r="E253" s="22">
        <f t="shared" si="24"/>
        <v>0.45</v>
      </c>
      <c r="F253" s="23">
        <f t="shared" si="25"/>
        <v>1</v>
      </c>
      <c r="G253" s="23">
        <f aca="true" t="shared" si="32" ref="G253:G284">IF(F253&lt;3,2,F253)</f>
        <v>2</v>
      </c>
      <c r="H253" s="24">
        <f aca="true" t="shared" si="33" ref="H253:H284">SUM(I253:AO253)</f>
        <v>0.9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>
        <v>0.9</v>
      </c>
      <c r="AN253" s="25"/>
      <c r="AO253" s="25"/>
    </row>
    <row r="254" spans="1:41" ht="13.5">
      <c r="A254" s="15">
        <v>249</v>
      </c>
      <c r="B254" s="15"/>
      <c r="C254" s="26" t="s">
        <v>595</v>
      </c>
      <c r="D254" s="26" t="s">
        <v>540</v>
      </c>
      <c r="E254" s="22">
        <f t="shared" si="24"/>
        <v>0.45</v>
      </c>
      <c r="F254" s="23">
        <f t="shared" si="25"/>
        <v>1</v>
      </c>
      <c r="G254" s="23">
        <f t="shared" si="32"/>
        <v>2</v>
      </c>
      <c r="H254" s="24">
        <f t="shared" si="33"/>
        <v>0.9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>
        <v>0.9</v>
      </c>
      <c r="AH254" s="25"/>
      <c r="AI254" s="25"/>
      <c r="AJ254" s="25"/>
      <c r="AK254" s="25"/>
      <c r="AL254" s="25"/>
      <c r="AM254" s="25"/>
      <c r="AN254" s="25"/>
      <c r="AO254" s="25"/>
    </row>
    <row r="255" spans="1:41" ht="13.5">
      <c r="A255" s="15">
        <v>249</v>
      </c>
      <c r="B255" s="15"/>
      <c r="C255" s="26" t="s">
        <v>173</v>
      </c>
      <c r="D255" s="26" t="s">
        <v>533</v>
      </c>
      <c r="E255" s="22">
        <f t="shared" si="24"/>
        <v>0.45</v>
      </c>
      <c r="F255" s="23">
        <f t="shared" si="25"/>
        <v>1</v>
      </c>
      <c r="G255" s="23">
        <f t="shared" si="32"/>
        <v>2</v>
      </c>
      <c r="H255" s="24">
        <f t="shared" si="33"/>
        <v>0.9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>
        <v>0.9</v>
      </c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1:41" ht="13.5">
      <c r="A256" s="15">
        <v>249</v>
      </c>
      <c r="B256" s="15"/>
      <c r="C256" s="27" t="s">
        <v>1155</v>
      </c>
      <c r="D256" s="26" t="s">
        <v>167</v>
      </c>
      <c r="E256" s="22">
        <f t="shared" si="24"/>
        <v>0.45</v>
      </c>
      <c r="F256" s="23">
        <f t="shared" si="25"/>
        <v>1</v>
      </c>
      <c r="G256" s="23">
        <f t="shared" si="32"/>
        <v>2</v>
      </c>
      <c r="H256" s="24">
        <f t="shared" si="33"/>
        <v>0.9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>
        <v>0.9</v>
      </c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1:41" ht="13.5">
      <c r="A257" s="15">
        <v>255</v>
      </c>
      <c r="B257" s="15"/>
      <c r="C257" s="26" t="s">
        <v>1163</v>
      </c>
      <c r="D257" s="26" t="s">
        <v>1164</v>
      </c>
      <c r="E257" s="22">
        <f t="shared" si="24"/>
        <v>0.3</v>
      </c>
      <c r="F257" s="23">
        <f t="shared" si="25"/>
        <v>2</v>
      </c>
      <c r="G257" s="23">
        <f t="shared" si="32"/>
        <v>2</v>
      </c>
      <c r="H257" s="24">
        <f t="shared" si="33"/>
        <v>0.6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>
        <v>0.3</v>
      </c>
      <c r="AB257" s="25"/>
      <c r="AC257" s="25"/>
      <c r="AD257" s="25"/>
      <c r="AE257" s="25"/>
      <c r="AF257" s="25"/>
      <c r="AG257" s="25">
        <v>0.3</v>
      </c>
      <c r="AH257" s="25"/>
      <c r="AI257" s="25"/>
      <c r="AJ257" s="25"/>
      <c r="AK257" s="25"/>
      <c r="AL257" s="25"/>
      <c r="AM257" s="25"/>
      <c r="AN257" s="25"/>
      <c r="AO257" s="25"/>
    </row>
    <row r="258" spans="1:41" ht="13.5">
      <c r="A258" s="15">
        <v>255</v>
      </c>
      <c r="B258" s="15"/>
      <c r="C258" s="26" t="s">
        <v>1161</v>
      </c>
      <c r="D258" s="27" t="s">
        <v>1104</v>
      </c>
      <c r="E258" s="22">
        <f t="shared" si="24"/>
        <v>0.3</v>
      </c>
      <c r="F258" s="23">
        <f t="shared" si="25"/>
        <v>2</v>
      </c>
      <c r="G258" s="23">
        <f t="shared" si="32"/>
        <v>2</v>
      </c>
      <c r="H258" s="24">
        <f t="shared" si="33"/>
        <v>0.6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>
        <v>0.3</v>
      </c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>
        <v>0.3</v>
      </c>
      <c r="AH258" s="25"/>
      <c r="AI258" s="25"/>
      <c r="AJ258" s="25"/>
      <c r="AK258" s="25"/>
      <c r="AL258" s="25"/>
      <c r="AM258" s="25"/>
      <c r="AN258" s="25"/>
      <c r="AO258" s="25"/>
    </row>
    <row r="259" spans="1:41" ht="13.5">
      <c r="A259" s="15">
        <v>255</v>
      </c>
      <c r="B259" s="15"/>
      <c r="C259" s="27" t="s">
        <v>1162</v>
      </c>
      <c r="D259" s="27" t="s">
        <v>1104</v>
      </c>
      <c r="E259" s="22">
        <f aca="true" t="shared" si="34" ref="E259:E322">H259/G259</f>
        <v>0.3</v>
      </c>
      <c r="F259" s="23">
        <f aca="true" t="shared" si="35" ref="F259:F322">COUNT(I259:AO259)</f>
        <v>2</v>
      </c>
      <c r="G259" s="23">
        <f t="shared" si="32"/>
        <v>2</v>
      </c>
      <c r="H259" s="24">
        <f t="shared" si="33"/>
        <v>0.6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>
        <v>0.3</v>
      </c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>
        <v>0.3</v>
      </c>
      <c r="AH259" s="25"/>
      <c r="AI259" s="25"/>
      <c r="AJ259" s="25"/>
      <c r="AK259" s="25"/>
      <c r="AL259" s="25"/>
      <c r="AM259" s="25"/>
      <c r="AN259" s="25"/>
      <c r="AO259" s="25"/>
    </row>
    <row r="260" spans="1:41" ht="13.5">
      <c r="A260" s="15">
        <v>255</v>
      </c>
      <c r="B260" s="15"/>
      <c r="C260" s="26" t="s">
        <v>597</v>
      </c>
      <c r="D260" s="27" t="s">
        <v>1148</v>
      </c>
      <c r="E260" s="22">
        <f t="shared" si="34"/>
        <v>0.3</v>
      </c>
      <c r="F260" s="23">
        <f t="shared" si="35"/>
        <v>2</v>
      </c>
      <c r="G260" s="23">
        <f t="shared" si="32"/>
        <v>2</v>
      </c>
      <c r="H260" s="24">
        <f t="shared" si="33"/>
        <v>0.6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>
        <v>0.3</v>
      </c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>
        <v>0.3</v>
      </c>
      <c r="AH260" s="25"/>
      <c r="AI260" s="25"/>
      <c r="AJ260" s="25"/>
      <c r="AK260" s="25"/>
      <c r="AL260" s="25"/>
      <c r="AM260" s="25"/>
      <c r="AN260" s="25"/>
      <c r="AO260" s="25"/>
    </row>
    <row r="261" spans="1:41" ht="13.5">
      <c r="A261" s="15">
        <v>255</v>
      </c>
      <c r="B261" s="15"/>
      <c r="C261" s="26" t="s">
        <v>600</v>
      </c>
      <c r="D261" s="27" t="s">
        <v>1144</v>
      </c>
      <c r="E261" s="22">
        <f t="shared" si="34"/>
        <v>0.3</v>
      </c>
      <c r="F261" s="23">
        <f t="shared" si="35"/>
        <v>2</v>
      </c>
      <c r="G261" s="23">
        <f t="shared" si="32"/>
        <v>2</v>
      </c>
      <c r="H261" s="24">
        <f t="shared" si="33"/>
        <v>0.6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>
        <v>0.3</v>
      </c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>
        <v>0.3</v>
      </c>
      <c r="AH261" s="25"/>
      <c r="AI261" s="25"/>
      <c r="AJ261" s="25"/>
      <c r="AK261" s="25"/>
      <c r="AL261" s="25"/>
      <c r="AM261" s="25"/>
      <c r="AN261" s="25"/>
      <c r="AO261" s="25"/>
    </row>
    <row r="262" spans="1:41" ht="13.5">
      <c r="A262" s="15">
        <v>255</v>
      </c>
      <c r="B262" s="15"/>
      <c r="C262" s="27" t="s">
        <v>864</v>
      </c>
      <c r="D262" s="15" t="s">
        <v>167</v>
      </c>
      <c r="E262" s="22">
        <f t="shared" si="34"/>
        <v>0.3</v>
      </c>
      <c r="F262" s="23">
        <f t="shared" si="35"/>
        <v>2</v>
      </c>
      <c r="G262" s="23">
        <f t="shared" si="32"/>
        <v>2</v>
      </c>
      <c r="H262" s="24">
        <f t="shared" si="33"/>
        <v>0.6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>
        <v>0.3</v>
      </c>
      <c r="V262" s="25"/>
      <c r="W262" s="25"/>
      <c r="X262" s="25"/>
      <c r="Y262" s="25"/>
      <c r="Z262" s="25"/>
      <c r="AA262" s="25">
        <v>0.3</v>
      </c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1:41" ht="13.5">
      <c r="A263" s="15">
        <v>261</v>
      </c>
      <c r="B263" s="15"/>
      <c r="C263" s="26" t="s">
        <v>1180</v>
      </c>
      <c r="D263" s="15" t="s">
        <v>1181</v>
      </c>
      <c r="E263" s="22">
        <f t="shared" si="34"/>
        <v>0.15</v>
      </c>
      <c r="F263" s="23">
        <f t="shared" si="35"/>
        <v>1</v>
      </c>
      <c r="G263" s="23">
        <f t="shared" si="32"/>
        <v>2</v>
      </c>
      <c r="H263" s="24">
        <f t="shared" si="33"/>
        <v>0.3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>
        <v>0.3</v>
      </c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1:41" ht="13.5">
      <c r="A264" s="15">
        <v>261</v>
      </c>
      <c r="B264" s="15"/>
      <c r="C264" s="27" t="s">
        <v>1178</v>
      </c>
      <c r="D264" s="26" t="s">
        <v>1179</v>
      </c>
      <c r="E264" s="22">
        <f t="shared" si="34"/>
        <v>0.15</v>
      </c>
      <c r="F264" s="23">
        <f t="shared" si="35"/>
        <v>1</v>
      </c>
      <c r="G264" s="23">
        <f t="shared" si="32"/>
        <v>2</v>
      </c>
      <c r="H264" s="24">
        <f t="shared" si="33"/>
        <v>0.3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>
        <v>0.3</v>
      </c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1:41" ht="13.5">
      <c r="A265" s="15">
        <v>261</v>
      </c>
      <c r="B265" s="15"/>
      <c r="C265" s="26" t="s">
        <v>1176</v>
      </c>
      <c r="D265" s="26" t="s">
        <v>1177</v>
      </c>
      <c r="E265" s="22">
        <f t="shared" si="34"/>
        <v>0.15</v>
      </c>
      <c r="F265" s="23">
        <f t="shared" si="35"/>
        <v>1</v>
      </c>
      <c r="G265" s="23">
        <f t="shared" si="32"/>
        <v>2</v>
      </c>
      <c r="H265" s="24">
        <f t="shared" si="33"/>
        <v>0.3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>
        <v>0.3</v>
      </c>
      <c r="AN265" s="25"/>
      <c r="AO265" s="25"/>
    </row>
    <row r="266" spans="1:41" ht="13.5">
      <c r="A266" s="15">
        <v>264</v>
      </c>
      <c r="B266" s="15"/>
      <c r="C266" s="26" t="s">
        <v>529</v>
      </c>
      <c r="D266" s="15" t="s">
        <v>1184</v>
      </c>
      <c r="E266" s="22">
        <f t="shared" si="34"/>
        <v>0</v>
      </c>
      <c r="F266" s="23">
        <f t="shared" si="35"/>
        <v>1</v>
      </c>
      <c r="G266" s="23">
        <f t="shared" si="32"/>
        <v>2</v>
      </c>
      <c r="H266" s="24">
        <f t="shared" si="33"/>
        <v>0</v>
      </c>
      <c r="I266" s="25">
        <v>0</v>
      </c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1:41" ht="13.5">
      <c r="A267" s="15">
        <v>264</v>
      </c>
      <c r="B267" s="15"/>
      <c r="C267" s="26" t="s">
        <v>580</v>
      </c>
      <c r="D267" s="26" t="s">
        <v>1183</v>
      </c>
      <c r="E267" s="22">
        <f t="shared" si="34"/>
        <v>0</v>
      </c>
      <c r="F267" s="23">
        <f t="shared" si="35"/>
        <v>1</v>
      </c>
      <c r="G267" s="23">
        <f t="shared" si="32"/>
        <v>2</v>
      </c>
      <c r="H267" s="24">
        <f t="shared" si="33"/>
        <v>0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>
        <v>0</v>
      </c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1:41" ht="13.5">
      <c r="A268" s="15">
        <v>264</v>
      </c>
      <c r="B268" s="15"/>
      <c r="C268" s="26" t="s">
        <v>1182</v>
      </c>
      <c r="D268" s="27" t="s">
        <v>1104</v>
      </c>
      <c r="E268" s="22">
        <f t="shared" si="34"/>
        <v>0</v>
      </c>
      <c r="F268" s="23">
        <f t="shared" si="35"/>
        <v>1</v>
      </c>
      <c r="G268" s="23">
        <f t="shared" si="32"/>
        <v>2</v>
      </c>
      <c r="H268" s="24">
        <f t="shared" si="33"/>
        <v>0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>
        <v>0</v>
      </c>
      <c r="AN268" s="25"/>
      <c r="AO268" s="25"/>
    </row>
    <row r="269" spans="1:41" ht="13.5">
      <c r="A269" s="15"/>
      <c r="B269" s="15"/>
      <c r="C269" s="26" t="s">
        <v>176</v>
      </c>
      <c r="D269" s="26" t="s">
        <v>876</v>
      </c>
      <c r="E269" s="22">
        <f t="shared" si="34"/>
        <v>0</v>
      </c>
      <c r="F269" s="23">
        <f t="shared" si="35"/>
        <v>0</v>
      </c>
      <c r="G269" s="23">
        <f t="shared" si="32"/>
        <v>2</v>
      </c>
      <c r="H269" s="24">
        <f t="shared" si="33"/>
        <v>0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1:41" ht="13.5">
      <c r="A270" s="15"/>
      <c r="B270" s="15"/>
      <c r="C270" s="26" t="s">
        <v>87</v>
      </c>
      <c r="D270" s="26" t="s">
        <v>870</v>
      </c>
      <c r="E270" s="22">
        <f t="shared" si="34"/>
        <v>0</v>
      </c>
      <c r="F270" s="23">
        <f t="shared" si="35"/>
        <v>0</v>
      </c>
      <c r="G270" s="23">
        <f t="shared" si="32"/>
        <v>2</v>
      </c>
      <c r="H270" s="24">
        <f t="shared" si="33"/>
        <v>0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1:41" ht="13.5">
      <c r="A271" s="15"/>
      <c r="B271" s="15"/>
      <c r="C271" s="26" t="s">
        <v>22</v>
      </c>
      <c r="D271" s="26" t="s">
        <v>870</v>
      </c>
      <c r="E271" s="22">
        <f t="shared" si="34"/>
        <v>0</v>
      </c>
      <c r="F271" s="23">
        <f t="shared" si="35"/>
        <v>0</v>
      </c>
      <c r="G271" s="23">
        <f t="shared" si="32"/>
        <v>2</v>
      </c>
      <c r="H271" s="24">
        <f t="shared" si="33"/>
        <v>0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1:41" ht="13.5">
      <c r="A272" s="15"/>
      <c r="B272" s="15"/>
      <c r="C272" s="26" t="s">
        <v>89</v>
      </c>
      <c r="D272" s="26" t="s">
        <v>870</v>
      </c>
      <c r="E272" s="22">
        <f t="shared" si="34"/>
        <v>0</v>
      </c>
      <c r="F272" s="23">
        <f t="shared" si="35"/>
        <v>0</v>
      </c>
      <c r="G272" s="23">
        <f t="shared" si="32"/>
        <v>2</v>
      </c>
      <c r="H272" s="24">
        <f t="shared" si="33"/>
        <v>0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1:41" ht="13.5">
      <c r="A273" s="15"/>
      <c r="B273" s="15"/>
      <c r="C273" s="15" t="s">
        <v>13</v>
      </c>
      <c r="D273" s="15" t="s">
        <v>895</v>
      </c>
      <c r="E273" s="22">
        <f t="shared" si="34"/>
        <v>0</v>
      </c>
      <c r="F273" s="23">
        <f t="shared" si="35"/>
        <v>0</v>
      </c>
      <c r="G273" s="23">
        <f t="shared" si="32"/>
        <v>2</v>
      </c>
      <c r="H273" s="24">
        <f t="shared" si="33"/>
        <v>0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1:41" ht="13.5">
      <c r="A274" s="15"/>
      <c r="B274" s="15"/>
      <c r="C274" s="26" t="s">
        <v>654</v>
      </c>
      <c r="D274" s="15" t="s">
        <v>895</v>
      </c>
      <c r="E274" s="22">
        <f t="shared" si="34"/>
        <v>0</v>
      </c>
      <c r="F274" s="23">
        <f t="shared" si="35"/>
        <v>0</v>
      </c>
      <c r="G274" s="23">
        <f t="shared" si="32"/>
        <v>2</v>
      </c>
      <c r="H274" s="24">
        <f t="shared" si="33"/>
        <v>0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</row>
    <row r="275" spans="1:41" ht="13.5">
      <c r="A275" s="15"/>
      <c r="B275" s="15"/>
      <c r="C275" s="26" t="s">
        <v>179</v>
      </c>
      <c r="D275" s="15" t="s">
        <v>895</v>
      </c>
      <c r="E275" s="22">
        <f t="shared" si="34"/>
        <v>0</v>
      </c>
      <c r="F275" s="23">
        <f t="shared" si="35"/>
        <v>0</v>
      </c>
      <c r="G275" s="23">
        <f t="shared" si="32"/>
        <v>2</v>
      </c>
      <c r="H275" s="24">
        <f t="shared" si="33"/>
        <v>0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</row>
    <row r="276" spans="1:41" ht="13.5">
      <c r="A276" s="15"/>
      <c r="B276" s="15"/>
      <c r="C276" s="26" t="s">
        <v>166</v>
      </c>
      <c r="D276" s="15" t="s">
        <v>895</v>
      </c>
      <c r="E276" s="22">
        <f t="shared" si="34"/>
        <v>0</v>
      </c>
      <c r="F276" s="23">
        <f t="shared" si="35"/>
        <v>0</v>
      </c>
      <c r="G276" s="23">
        <f t="shared" si="32"/>
        <v>2</v>
      </c>
      <c r="H276" s="24">
        <f t="shared" si="33"/>
        <v>0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1:41" ht="13.5">
      <c r="A277" s="15"/>
      <c r="B277" s="15"/>
      <c r="C277" s="26" t="s">
        <v>203</v>
      </c>
      <c r="D277" s="15" t="s">
        <v>895</v>
      </c>
      <c r="E277" s="22">
        <f t="shared" si="34"/>
        <v>0</v>
      </c>
      <c r="F277" s="23">
        <f t="shared" si="35"/>
        <v>0</v>
      </c>
      <c r="G277" s="23">
        <f t="shared" si="32"/>
        <v>2</v>
      </c>
      <c r="H277" s="24">
        <f t="shared" si="33"/>
        <v>0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1:41" ht="13.5">
      <c r="A278" s="15"/>
      <c r="B278" s="15"/>
      <c r="C278" s="26" t="s">
        <v>73</v>
      </c>
      <c r="D278" s="15" t="s">
        <v>895</v>
      </c>
      <c r="E278" s="22">
        <f t="shared" si="34"/>
        <v>0</v>
      </c>
      <c r="F278" s="23">
        <f t="shared" si="35"/>
        <v>0</v>
      </c>
      <c r="G278" s="23">
        <f t="shared" si="32"/>
        <v>2</v>
      </c>
      <c r="H278" s="24">
        <f t="shared" si="33"/>
        <v>0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1:41" ht="13.5">
      <c r="A279" s="15"/>
      <c r="B279" s="15"/>
      <c r="C279" s="26" t="s">
        <v>148</v>
      </c>
      <c r="D279" s="15" t="s">
        <v>895</v>
      </c>
      <c r="E279" s="22">
        <f t="shared" si="34"/>
        <v>0</v>
      </c>
      <c r="F279" s="23">
        <f t="shared" si="35"/>
        <v>0</v>
      </c>
      <c r="G279" s="23">
        <f t="shared" si="32"/>
        <v>2</v>
      </c>
      <c r="H279" s="24">
        <f t="shared" si="33"/>
        <v>0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1:41" ht="13.5">
      <c r="A280" s="15"/>
      <c r="B280" s="15"/>
      <c r="C280" s="26" t="s">
        <v>303</v>
      </c>
      <c r="D280" s="15" t="s">
        <v>893</v>
      </c>
      <c r="E280" s="22">
        <f t="shared" si="34"/>
        <v>0</v>
      </c>
      <c r="F280" s="23">
        <f t="shared" si="35"/>
        <v>0</v>
      </c>
      <c r="G280" s="23">
        <f t="shared" si="32"/>
        <v>2</v>
      </c>
      <c r="H280" s="24">
        <f t="shared" si="33"/>
        <v>0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1:41" ht="13.5">
      <c r="A281" s="15"/>
      <c r="B281" s="15"/>
      <c r="C281" s="26" t="s">
        <v>162</v>
      </c>
      <c r="D281" s="26" t="s">
        <v>892</v>
      </c>
      <c r="E281" s="22">
        <f t="shared" si="34"/>
        <v>0</v>
      </c>
      <c r="F281" s="23">
        <f t="shared" si="35"/>
        <v>0</v>
      </c>
      <c r="G281" s="23">
        <f t="shared" si="32"/>
        <v>2</v>
      </c>
      <c r="H281" s="24">
        <f t="shared" si="33"/>
        <v>0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1:41" ht="13.5">
      <c r="A282" s="15"/>
      <c r="B282" s="15"/>
      <c r="C282" s="26" t="s">
        <v>165</v>
      </c>
      <c r="D282" s="26" t="s">
        <v>892</v>
      </c>
      <c r="E282" s="22">
        <f t="shared" si="34"/>
        <v>0</v>
      </c>
      <c r="F282" s="23">
        <f t="shared" si="35"/>
        <v>0</v>
      </c>
      <c r="G282" s="23">
        <f t="shared" si="32"/>
        <v>2</v>
      </c>
      <c r="H282" s="24">
        <f t="shared" si="33"/>
        <v>0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1:41" ht="13.5">
      <c r="A283" s="15"/>
      <c r="B283" s="15"/>
      <c r="C283" s="26" t="s">
        <v>875</v>
      </c>
      <c r="D283" s="26" t="s">
        <v>892</v>
      </c>
      <c r="E283" s="22">
        <f t="shared" si="34"/>
        <v>0</v>
      </c>
      <c r="F283" s="23">
        <f t="shared" si="35"/>
        <v>0</v>
      </c>
      <c r="G283" s="23">
        <f t="shared" si="32"/>
        <v>2</v>
      </c>
      <c r="H283" s="24">
        <f t="shared" si="33"/>
        <v>0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1:41" ht="13.5">
      <c r="A284" s="15"/>
      <c r="B284" s="15"/>
      <c r="C284" s="26" t="s">
        <v>163</v>
      </c>
      <c r="D284" s="26" t="s">
        <v>892</v>
      </c>
      <c r="E284" s="22">
        <f t="shared" si="34"/>
        <v>0</v>
      </c>
      <c r="F284" s="23">
        <f t="shared" si="35"/>
        <v>0</v>
      </c>
      <c r="G284" s="23">
        <f t="shared" si="32"/>
        <v>2</v>
      </c>
      <c r="H284" s="24">
        <f t="shared" si="33"/>
        <v>0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1:41" ht="13.5">
      <c r="A285" s="15"/>
      <c r="B285" s="15"/>
      <c r="C285" s="26" t="s">
        <v>182</v>
      </c>
      <c r="D285" s="26" t="s">
        <v>891</v>
      </c>
      <c r="E285" s="22">
        <f t="shared" si="34"/>
        <v>0</v>
      </c>
      <c r="F285" s="23">
        <f t="shared" si="35"/>
        <v>0</v>
      </c>
      <c r="G285" s="23">
        <f aca="true" t="shared" si="36" ref="G285:G316">IF(F285&lt;3,2,F285)</f>
        <v>2</v>
      </c>
      <c r="H285" s="24">
        <f aca="true" t="shared" si="37" ref="H285:H316">SUM(I285:AO285)</f>
        <v>0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1:41" ht="13.5">
      <c r="A286" s="15"/>
      <c r="B286" s="15"/>
      <c r="C286" s="15" t="s">
        <v>469</v>
      </c>
      <c r="D286" s="15" t="s">
        <v>885</v>
      </c>
      <c r="E286" s="22">
        <f t="shared" si="34"/>
        <v>0</v>
      </c>
      <c r="F286" s="23">
        <f t="shared" si="35"/>
        <v>0</v>
      </c>
      <c r="G286" s="23">
        <f t="shared" si="36"/>
        <v>2</v>
      </c>
      <c r="H286" s="24">
        <f t="shared" si="37"/>
        <v>0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1:41" ht="13.5">
      <c r="A287" s="15"/>
      <c r="B287" s="15"/>
      <c r="C287" s="26" t="s">
        <v>879</v>
      </c>
      <c r="D287" s="26" t="s">
        <v>889</v>
      </c>
      <c r="E287" s="22">
        <f t="shared" si="34"/>
        <v>0</v>
      </c>
      <c r="F287" s="23">
        <f t="shared" si="35"/>
        <v>0</v>
      </c>
      <c r="G287" s="23">
        <f t="shared" si="36"/>
        <v>2</v>
      </c>
      <c r="H287" s="24">
        <f t="shared" si="37"/>
        <v>0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1:41" ht="13.5">
      <c r="A288" s="15"/>
      <c r="B288" s="15"/>
      <c r="C288" s="26" t="s">
        <v>873</v>
      </c>
      <c r="D288" s="26" t="s">
        <v>889</v>
      </c>
      <c r="E288" s="22">
        <f t="shared" si="34"/>
        <v>0</v>
      </c>
      <c r="F288" s="23">
        <f t="shared" si="35"/>
        <v>0</v>
      </c>
      <c r="G288" s="23">
        <f t="shared" si="36"/>
        <v>2</v>
      </c>
      <c r="H288" s="24">
        <f t="shared" si="37"/>
        <v>0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1:41" ht="13.5">
      <c r="A289" s="15"/>
      <c r="B289" s="15"/>
      <c r="C289" s="26" t="s">
        <v>63</v>
      </c>
      <c r="D289" s="26" t="s">
        <v>889</v>
      </c>
      <c r="E289" s="22">
        <f t="shared" si="34"/>
        <v>0</v>
      </c>
      <c r="F289" s="23">
        <f t="shared" si="35"/>
        <v>0</v>
      </c>
      <c r="G289" s="23">
        <f t="shared" si="36"/>
        <v>2</v>
      </c>
      <c r="H289" s="24">
        <f t="shared" si="37"/>
        <v>0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1:41" ht="13.5">
      <c r="A290" s="15"/>
      <c r="B290" s="15"/>
      <c r="C290" s="26" t="s">
        <v>55</v>
      </c>
      <c r="D290" s="26" t="s">
        <v>889</v>
      </c>
      <c r="E290" s="22">
        <f t="shared" si="34"/>
        <v>0</v>
      </c>
      <c r="F290" s="23">
        <f t="shared" si="35"/>
        <v>0</v>
      </c>
      <c r="G290" s="23">
        <f t="shared" si="36"/>
        <v>2</v>
      </c>
      <c r="H290" s="24">
        <f t="shared" si="37"/>
        <v>0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1:41" ht="13.5">
      <c r="A291" s="15"/>
      <c r="B291" s="15"/>
      <c r="C291" s="26" t="s">
        <v>192</v>
      </c>
      <c r="D291" s="26" t="s">
        <v>889</v>
      </c>
      <c r="E291" s="22">
        <f t="shared" si="34"/>
        <v>0</v>
      </c>
      <c r="F291" s="23">
        <f t="shared" si="35"/>
        <v>0</v>
      </c>
      <c r="G291" s="23">
        <f t="shared" si="36"/>
        <v>2</v>
      </c>
      <c r="H291" s="24">
        <f t="shared" si="37"/>
        <v>0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1:41" ht="13.5">
      <c r="A292" s="15"/>
      <c r="B292" s="15"/>
      <c r="C292" s="26" t="s">
        <v>877</v>
      </c>
      <c r="D292" s="26" t="s">
        <v>686</v>
      </c>
      <c r="E292" s="22">
        <f t="shared" si="34"/>
        <v>0</v>
      </c>
      <c r="F292" s="23">
        <f t="shared" si="35"/>
        <v>0</v>
      </c>
      <c r="G292" s="23">
        <f t="shared" si="36"/>
        <v>2</v>
      </c>
      <c r="H292" s="24">
        <f t="shared" si="37"/>
        <v>0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1:41" ht="13.5">
      <c r="A293" s="15"/>
      <c r="B293" s="15"/>
      <c r="C293" s="26" t="s">
        <v>194</v>
      </c>
      <c r="D293" s="26" t="s">
        <v>884</v>
      </c>
      <c r="E293" s="22">
        <f t="shared" si="34"/>
        <v>0</v>
      </c>
      <c r="F293" s="23">
        <f t="shared" si="35"/>
        <v>0</v>
      </c>
      <c r="G293" s="23">
        <f t="shared" si="36"/>
        <v>2</v>
      </c>
      <c r="H293" s="24">
        <f t="shared" si="37"/>
        <v>0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1:41" ht="13.5">
      <c r="A294" s="15"/>
      <c r="B294" s="15"/>
      <c r="C294" s="26" t="s">
        <v>174</v>
      </c>
      <c r="D294" s="26" t="s">
        <v>869</v>
      </c>
      <c r="E294" s="22">
        <f t="shared" si="34"/>
        <v>0</v>
      </c>
      <c r="F294" s="23">
        <f t="shared" si="35"/>
        <v>0</v>
      </c>
      <c r="G294" s="23">
        <f t="shared" si="36"/>
        <v>2</v>
      </c>
      <c r="H294" s="24">
        <f t="shared" si="37"/>
        <v>0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1:41" ht="13.5">
      <c r="A295" s="15"/>
      <c r="B295" s="15"/>
      <c r="C295" s="26" t="s">
        <v>187</v>
      </c>
      <c r="D295" s="27" t="s">
        <v>894</v>
      </c>
      <c r="E295" s="22">
        <f t="shared" si="34"/>
        <v>0</v>
      </c>
      <c r="F295" s="23">
        <f t="shared" si="35"/>
        <v>0</v>
      </c>
      <c r="G295" s="23">
        <f t="shared" si="36"/>
        <v>2</v>
      </c>
      <c r="H295" s="24">
        <f t="shared" si="37"/>
        <v>0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1:41" ht="13.5">
      <c r="A296" s="15"/>
      <c r="B296" s="15"/>
      <c r="C296" s="26" t="s">
        <v>170</v>
      </c>
      <c r="D296" s="27" t="s">
        <v>894</v>
      </c>
      <c r="E296" s="22">
        <f t="shared" si="34"/>
        <v>0</v>
      </c>
      <c r="F296" s="23">
        <f t="shared" si="35"/>
        <v>0</v>
      </c>
      <c r="G296" s="23">
        <f t="shared" si="36"/>
        <v>2</v>
      </c>
      <c r="H296" s="24">
        <f t="shared" si="37"/>
        <v>0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1:41" ht="13.5">
      <c r="A297" s="15"/>
      <c r="B297" s="15"/>
      <c r="C297" s="15" t="s">
        <v>96</v>
      </c>
      <c r="D297" s="15" t="s">
        <v>883</v>
      </c>
      <c r="E297" s="22">
        <f t="shared" si="34"/>
        <v>0</v>
      </c>
      <c r="F297" s="23">
        <f t="shared" si="35"/>
        <v>0</v>
      </c>
      <c r="G297" s="23">
        <f t="shared" si="36"/>
        <v>2</v>
      </c>
      <c r="H297" s="24">
        <f t="shared" si="37"/>
        <v>0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1:41" ht="13.5">
      <c r="A298" s="15"/>
      <c r="B298" s="15"/>
      <c r="C298" s="15" t="s">
        <v>7</v>
      </c>
      <c r="D298" s="15" t="s">
        <v>92</v>
      </c>
      <c r="E298" s="22">
        <f t="shared" si="34"/>
        <v>0</v>
      </c>
      <c r="F298" s="23">
        <f t="shared" si="35"/>
        <v>0</v>
      </c>
      <c r="G298" s="23">
        <f t="shared" si="36"/>
        <v>2</v>
      </c>
      <c r="H298" s="24">
        <f t="shared" si="37"/>
        <v>0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1:41" ht="13.5">
      <c r="A299" s="15"/>
      <c r="B299" s="15"/>
      <c r="C299" s="15" t="s">
        <v>868</v>
      </c>
      <c r="D299" s="28" t="s">
        <v>888</v>
      </c>
      <c r="E299" s="22">
        <f t="shared" si="34"/>
        <v>0</v>
      </c>
      <c r="F299" s="23">
        <f t="shared" si="35"/>
        <v>0</v>
      </c>
      <c r="G299" s="23">
        <f t="shared" si="36"/>
        <v>2</v>
      </c>
      <c r="H299" s="24">
        <f t="shared" si="37"/>
        <v>0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1:41" ht="13.5">
      <c r="A300" s="15"/>
      <c r="B300" s="15"/>
      <c r="C300" s="26" t="s">
        <v>185</v>
      </c>
      <c r="D300" s="28" t="s">
        <v>888</v>
      </c>
      <c r="E300" s="22">
        <f t="shared" si="34"/>
        <v>0</v>
      </c>
      <c r="F300" s="23">
        <f t="shared" si="35"/>
        <v>0</v>
      </c>
      <c r="G300" s="23">
        <f t="shared" si="36"/>
        <v>2</v>
      </c>
      <c r="H300" s="24">
        <f t="shared" si="37"/>
        <v>0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1:41" ht="13.5">
      <c r="A301" s="15"/>
      <c r="B301" s="15"/>
      <c r="C301" s="26" t="s">
        <v>180</v>
      </c>
      <c r="D301" s="28" t="s">
        <v>888</v>
      </c>
      <c r="E301" s="22">
        <f t="shared" si="34"/>
        <v>0</v>
      </c>
      <c r="F301" s="23">
        <f t="shared" si="35"/>
        <v>0</v>
      </c>
      <c r="G301" s="23">
        <f t="shared" si="36"/>
        <v>2</v>
      </c>
      <c r="H301" s="24">
        <f t="shared" si="37"/>
        <v>0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1:41" ht="13.5">
      <c r="A302" s="15"/>
      <c r="B302" s="15"/>
      <c r="C302" s="15" t="s">
        <v>12</v>
      </c>
      <c r="D302" s="28" t="s">
        <v>888</v>
      </c>
      <c r="E302" s="22">
        <f t="shared" si="34"/>
        <v>0</v>
      </c>
      <c r="F302" s="23">
        <f t="shared" si="35"/>
        <v>0</v>
      </c>
      <c r="G302" s="23">
        <f t="shared" si="36"/>
        <v>2</v>
      </c>
      <c r="H302" s="24">
        <f t="shared" si="37"/>
        <v>0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1:41" ht="13.5">
      <c r="A303" s="15"/>
      <c r="B303" s="15"/>
      <c r="C303" s="26" t="s">
        <v>181</v>
      </c>
      <c r="D303" s="28" t="s">
        <v>888</v>
      </c>
      <c r="E303" s="22">
        <f t="shared" si="34"/>
        <v>0</v>
      </c>
      <c r="F303" s="23">
        <f t="shared" si="35"/>
        <v>0</v>
      </c>
      <c r="G303" s="23">
        <f t="shared" si="36"/>
        <v>2</v>
      </c>
      <c r="H303" s="24">
        <f t="shared" si="37"/>
        <v>0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1:41" ht="13.5">
      <c r="A304" s="15"/>
      <c r="B304" s="15"/>
      <c r="C304" s="26" t="s">
        <v>177</v>
      </c>
      <c r="D304" s="28" t="s">
        <v>888</v>
      </c>
      <c r="E304" s="22">
        <f t="shared" si="34"/>
        <v>0</v>
      </c>
      <c r="F304" s="23">
        <f t="shared" si="35"/>
        <v>0</v>
      </c>
      <c r="G304" s="23">
        <f t="shared" si="36"/>
        <v>2</v>
      </c>
      <c r="H304" s="24">
        <f t="shared" si="37"/>
        <v>0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1:41" ht="13.5">
      <c r="A305" s="15"/>
      <c r="B305" s="15"/>
      <c r="C305" s="15" t="s">
        <v>319</v>
      </c>
      <c r="D305" s="28" t="s">
        <v>888</v>
      </c>
      <c r="E305" s="22">
        <f t="shared" si="34"/>
        <v>0</v>
      </c>
      <c r="F305" s="23">
        <f t="shared" si="35"/>
        <v>0</v>
      </c>
      <c r="G305" s="23">
        <f t="shared" si="36"/>
        <v>2</v>
      </c>
      <c r="H305" s="24">
        <f t="shared" si="37"/>
        <v>0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1:41" ht="13.5">
      <c r="A306" s="15"/>
      <c r="B306" s="15"/>
      <c r="C306" s="26" t="s">
        <v>190</v>
      </c>
      <c r="D306" s="27" t="s">
        <v>887</v>
      </c>
      <c r="E306" s="22">
        <f t="shared" si="34"/>
        <v>0</v>
      </c>
      <c r="F306" s="23">
        <f t="shared" si="35"/>
        <v>0</v>
      </c>
      <c r="G306" s="23">
        <f t="shared" si="36"/>
        <v>2</v>
      </c>
      <c r="H306" s="24">
        <f t="shared" si="37"/>
        <v>0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1:41" ht="13.5">
      <c r="A307" s="15"/>
      <c r="B307" s="15"/>
      <c r="C307" s="26" t="s">
        <v>191</v>
      </c>
      <c r="D307" s="27" t="s">
        <v>887</v>
      </c>
      <c r="E307" s="22">
        <f t="shared" si="34"/>
        <v>0</v>
      </c>
      <c r="F307" s="23">
        <f t="shared" si="35"/>
        <v>0</v>
      </c>
      <c r="G307" s="23">
        <f t="shared" si="36"/>
        <v>2</v>
      </c>
      <c r="H307" s="24">
        <f t="shared" si="37"/>
        <v>0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1:41" ht="13.5">
      <c r="A308" s="15"/>
      <c r="B308" s="15"/>
      <c r="C308" s="26" t="s">
        <v>219</v>
      </c>
      <c r="D308" s="27" t="s">
        <v>887</v>
      </c>
      <c r="E308" s="22">
        <f t="shared" si="34"/>
        <v>0</v>
      </c>
      <c r="F308" s="23">
        <f t="shared" si="35"/>
        <v>0</v>
      </c>
      <c r="G308" s="23">
        <f t="shared" si="36"/>
        <v>2</v>
      </c>
      <c r="H308" s="24">
        <f t="shared" si="37"/>
        <v>0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1:41" ht="13.5">
      <c r="A309" s="15"/>
      <c r="B309" s="15"/>
      <c r="C309" s="26" t="s">
        <v>78</v>
      </c>
      <c r="D309" s="27" t="s">
        <v>887</v>
      </c>
      <c r="E309" s="22">
        <f t="shared" si="34"/>
        <v>0</v>
      </c>
      <c r="F309" s="23">
        <f t="shared" si="35"/>
        <v>0</v>
      </c>
      <c r="G309" s="23">
        <f t="shared" si="36"/>
        <v>2</v>
      </c>
      <c r="H309" s="24">
        <f t="shared" si="37"/>
        <v>0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1:41" ht="13.5">
      <c r="A310" s="15"/>
      <c r="B310" s="15"/>
      <c r="C310" s="26" t="s">
        <v>5</v>
      </c>
      <c r="D310" s="27" t="s">
        <v>887</v>
      </c>
      <c r="E310" s="22">
        <f t="shared" si="34"/>
        <v>0</v>
      </c>
      <c r="F310" s="23">
        <f t="shared" si="35"/>
        <v>0</v>
      </c>
      <c r="G310" s="23">
        <f t="shared" si="36"/>
        <v>2</v>
      </c>
      <c r="H310" s="24">
        <f t="shared" si="37"/>
        <v>0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1:41" ht="13.5">
      <c r="A311" s="15"/>
      <c r="B311" s="15"/>
      <c r="C311" s="26" t="s">
        <v>29</v>
      </c>
      <c r="D311" s="26" t="s">
        <v>109</v>
      </c>
      <c r="E311" s="22">
        <f t="shared" si="34"/>
        <v>0</v>
      </c>
      <c r="F311" s="23">
        <f t="shared" si="35"/>
        <v>0</v>
      </c>
      <c r="G311" s="23">
        <f t="shared" si="36"/>
        <v>2</v>
      </c>
      <c r="H311" s="24">
        <f t="shared" si="37"/>
        <v>0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1:41" ht="13.5">
      <c r="A312" s="15"/>
      <c r="B312" s="15"/>
      <c r="C312" s="26" t="s">
        <v>650</v>
      </c>
      <c r="D312" s="26" t="s">
        <v>882</v>
      </c>
      <c r="E312" s="22">
        <f t="shared" si="34"/>
        <v>0</v>
      </c>
      <c r="F312" s="23">
        <f t="shared" si="35"/>
        <v>0</v>
      </c>
      <c r="G312" s="23">
        <f t="shared" si="36"/>
        <v>2</v>
      </c>
      <c r="H312" s="24">
        <f t="shared" si="37"/>
        <v>0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1:41" ht="13.5">
      <c r="A313" s="15"/>
      <c r="B313" s="15"/>
      <c r="C313" s="26" t="s">
        <v>23</v>
      </c>
      <c r="D313" s="26" t="s">
        <v>109</v>
      </c>
      <c r="E313" s="22">
        <f t="shared" si="34"/>
        <v>0</v>
      </c>
      <c r="F313" s="23">
        <f t="shared" si="35"/>
        <v>0</v>
      </c>
      <c r="G313" s="23">
        <f t="shared" si="36"/>
        <v>2</v>
      </c>
      <c r="H313" s="24">
        <f t="shared" si="37"/>
        <v>0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1:41" ht="13.5">
      <c r="A314" s="15"/>
      <c r="B314" s="15"/>
      <c r="C314" s="26" t="s">
        <v>27</v>
      </c>
      <c r="D314" s="26" t="s">
        <v>109</v>
      </c>
      <c r="E314" s="22">
        <f t="shared" si="34"/>
        <v>0</v>
      </c>
      <c r="F314" s="23">
        <f t="shared" si="35"/>
        <v>0</v>
      </c>
      <c r="G314" s="23">
        <f t="shared" si="36"/>
        <v>2</v>
      </c>
      <c r="H314" s="24">
        <f t="shared" si="37"/>
        <v>0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1:41" ht="13.5">
      <c r="A315" s="15"/>
      <c r="B315" s="15"/>
      <c r="C315" s="26" t="s">
        <v>449</v>
      </c>
      <c r="D315" s="26" t="s">
        <v>109</v>
      </c>
      <c r="E315" s="22">
        <f t="shared" si="34"/>
        <v>0</v>
      </c>
      <c r="F315" s="23">
        <f t="shared" si="35"/>
        <v>0</v>
      </c>
      <c r="G315" s="23">
        <f t="shared" si="36"/>
        <v>2</v>
      </c>
      <c r="H315" s="24">
        <f t="shared" si="37"/>
        <v>0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1:41" ht="13.5">
      <c r="A316" s="15"/>
      <c r="B316" s="15"/>
      <c r="C316" s="26" t="s">
        <v>651</v>
      </c>
      <c r="D316" s="26" t="s">
        <v>882</v>
      </c>
      <c r="E316" s="22">
        <f t="shared" si="34"/>
        <v>0</v>
      </c>
      <c r="F316" s="23">
        <f t="shared" si="35"/>
        <v>0</v>
      </c>
      <c r="G316" s="23">
        <f t="shared" si="36"/>
        <v>2</v>
      </c>
      <c r="H316" s="24">
        <f t="shared" si="37"/>
        <v>0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</row>
    <row r="317" spans="1:41" ht="13.5">
      <c r="A317" s="15"/>
      <c r="B317" s="15"/>
      <c r="C317" s="26" t="s">
        <v>34</v>
      </c>
      <c r="D317" s="26" t="s">
        <v>109</v>
      </c>
      <c r="E317" s="22">
        <f t="shared" si="34"/>
        <v>0</v>
      </c>
      <c r="F317" s="23">
        <f t="shared" si="35"/>
        <v>0</v>
      </c>
      <c r="G317" s="23">
        <f aca="true" t="shared" si="38" ref="G317:G348">IF(F317&lt;3,2,F317)</f>
        <v>2</v>
      </c>
      <c r="H317" s="24">
        <f aca="true" t="shared" si="39" ref="H317:H348">SUM(I317:AO317)</f>
        <v>0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</row>
    <row r="318" spans="1:41" ht="13.5">
      <c r="A318" s="15"/>
      <c r="B318" s="15"/>
      <c r="C318" s="26" t="s">
        <v>133</v>
      </c>
      <c r="D318" s="26" t="s">
        <v>109</v>
      </c>
      <c r="E318" s="22">
        <f t="shared" si="34"/>
        <v>0</v>
      </c>
      <c r="F318" s="23">
        <f t="shared" si="35"/>
        <v>0</v>
      </c>
      <c r="G318" s="23">
        <f t="shared" si="38"/>
        <v>2</v>
      </c>
      <c r="H318" s="24">
        <f t="shared" si="39"/>
        <v>0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</row>
    <row r="319" spans="1:41" ht="13.5">
      <c r="A319" s="15"/>
      <c r="B319" s="15"/>
      <c r="C319" s="26" t="s">
        <v>85</v>
      </c>
      <c r="D319" s="26" t="s">
        <v>109</v>
      </c>
      <c r="E319" s="22">
        <f t="shared" si="34"/>
        <v>0</v>
      </c>
      <c r="F319" s="23">
        <f t="shared" si="35"/>
        <v>0</v>
      </c>
      <c r="G319" s="23">
        <f t="shared" si="38"/>
        <v>2</v>
      </c>
      <c r="H319" s="24">
        <f t="shared" si="39"/>
        <v>0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</row>
    <row r="320" spans="1:41" ht="13.5">
      <c r="A320" s="15"/>
      <c r="B320" s="15"/>
      <c r="C320" s="26" t="s">
        <v>129</v>
      </c>
      <c r="D320" s="26" t="s">
        <v>109</v>
      </c>
      <c r="E320" s="22">
        <f t="shared" si="34"/>
        <v>0</v>
      </c>
      <c r="F320" s="23">
        <f t="shared" si="35"/>
        <v>0</v>
      </c>
      <c r="G320" s="23">
        <f t="shared" si="38"/>
        <v>2</v>
      </c>
      <c r="H320" s="24">
        <f t="shared" si="39"/>
        <v>0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</row>
    <row r="321" spans="1:41" ht="13.5">
      <c r="A321" s="15"/>
      <c r="B321" s="15"/>
      <c r="C321" s="15" t="s">
        <v>813</v>
      </c>
      <c r="D321" s="15" t="s">
        <v>109</v>
      </c>
      <c r="E321" s="22">
        <f t="shared" si="34"/>
        <v>0</v>
      </c>
      <c r="F321" s="23">
        <f t="shared" si="35"/>
        <v>0</v>
      </c>
      <c r="G321" s="23">
        <f t="shared" si="38"/>
        <v>2</v>
      </c>
      <c r="H321" s="24">
        <f t="shared" si="39"/>
        <v>0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</row>
    <row r="322" spans="1:41" ht="13.5">
      <c r="A322" s="15"/>
      <c r="B322" s="15"/>
      <c r="C322" s="26" t="s">
        <v>130</v>
      </c>
      <c r="D322" s="26" t="s">
        <v>109</v>
      </c>
      <c r="E322" s="22">
        <f t="shared" si="34"/>
        <v>0</v>
      </c>
      <c r="F322" s="23">
        <f t="shared" si="35"/>
        <v>0</v>
      </c>
      <c r="G322" s="23">
        <f t="shared" si="38"/>
        <v>2</v>
      </c>
      <c r="H322" s="24">
        <f t="shared" si="39"/>
        <v>0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</row>
    <row r="323" spans="1:41" ht="13.5">
      <c r="A323" s="15"/>
      <c r="B323" s="15"/>
      <c r="C323" s="26" t="s">
        <v>457</v>
      </c>
      <c r="D323" s="26" t="s">
        <v>109</v>
      </c>
      <c r="E323" s="22">
        <f aca="true" t="shared" si="40" ref="E323:E386">H323/G323</f>
        <v>0</v>
      </c>
      <c r="F323" s="23">
        <f aca="true" t="shared" si="41" ref="F323:F386">COUNT(I323:AO323)</f>
        <v>0</v>
      </c>
      <c r="G323" s="23">
        <f t="shared" si="38"/>
        <v>2</v>
      </c>
      <c r="H323" s="24">
        <f t="shared" si="39"/>
        <v>0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</row>
    <row r="324" spans="1:41" ht="13.5">
      <c r="A324" s="15"/>
      <c r="B324" s="15"/>
      <c r="C324" s="26" t="s">
        <v>458</v>
      </c>
      <c r="D324" s="26" t="s">
        <v>109</v>
      </c>
      <c r="E324" s="22">
        <f t="shared" si="40"/>
        <v>0</v>
      </c>
      <c r="F324" s="23">
        <f t="shared" si="41"/>
        <v>0</v>
      </c>
      <c r="G324" s="23">
        <f t="shared" si="38"/>
        <v>2</v>
      </c>
      <c r="H324" s="24">
        <f t="shared" si="39"/>
        <v>0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</row>
    <row r="325" spans="1:41" ht="13.5">
      <c r="A325" s="15"/>
      <c r="B325" s="15"/>
      <c r="C325" s="26" t="s">
        <v>41</v>
      </c>
      <c r="D325" s="26" t="s">
        <v>109</v>
      </c>
      <c r="E325" s="22">
        <f t="shared" si="40"/>
        <v>0</v>
      </c>
      <c r="F325" s="23">
        <f t="shared" si="41"/>
        <v>0</v>
      </c>
      <c r="G325" s="23">
        <f t="shared" si="38"/>
        <v>2</v>
      </c>
      <c r="H325" s="24">
        <f t="shared" si="39"/>
        <v>0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</row>
    <row r="326" spans="1:41" ht="13.5">
      <c r="A326" s="15"/>
      <c r="B326" s="15"/>
      <c r="C326" s="26" t="s">
        <v>37</v>
      </c>
      <c r="D326" s="26" t="s">
        <v>109</v>
      </c>
      <c r="E326" s="22">
        <f t="shared" si="40"/>
        <v>0</v>
      </c>
      <c r="F326" s="23">
        <f t="shared" si="41"/>
        <v>0</v>
      </c>
      <c r="G326" s="23">
        <f t="shared" si="38"/>
        <v>2</v>
      </c>
      <c r="H326" s="24">
        <f t="shared" si="39"/>
        <v>0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</row>
    <row r="327" spans="1:41" ht="13.5">
      <c r="A327" s="15"/>
      <c r="B327" s="15"/>
      <c r="C327" s="26" t="s">
        <v>464</v>
      </c>
      <c r="D327" s="26" t="s">
        <v>109</v>
      </c>
      <c r="E327" s="22">
        <f t="shared" si="40"/>
        <v>0</v>
      </c>
      <c r="F327" s="23">
        <f t="shared" si="41"/>
        <v>0</v>
      </c>
      <c r="G327" s="23">
        <f t="shared" si="38"/>
        <v>2</v>
      </c>
      <c r="H327" s="24">
        <f t="shared" si="39"/>
        <v>0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</row>
    <row r="328" spans="1:41" ht="13.5">
      <c r="A328" s="15"/>
      <c r="B328" s="15"/>
      <c r="C328" s="26" t="s">
        <v>127</v>
      </c>
      <c r="D328" s="26" t="s">
        <v>109</v>
      </c>
      <c r="E328" s="22">
        <f t="shared" si="40"/>
        <v>0</v>
      </c>
      <c r="F328" s="23">
        <f t="shared" si="41"/>
        <v>0</v>
      </c>
      <c r="G328" s="23">
        <f t="shared" si="38"/>
        <v>2</v>
      </c>
      <c r="H328" s="24">
        <f t="shared" si="39"/>
        <v>0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</row>
    <row r="329" spans="1:41" ht="13.5">
      <c r="A329" s="15"/>
      <c r="B329" s="15"/>
      <c r="C329" s="26" t="s">
        <v>36</v>
      </c>
      <c r="D329" s="26" t="s">
        <v>109</v>
      </c>
      <c r="E329" s="22">
        <f t="shared" si="40"/>
        <v>0</v>
      </c>
      <c r="F329" s="23">
        <f t="shared" si="41"/>
        <v>0</v>
      </c>
      <c r="G329" s="23">
        <f t="shared" si="38"/>
        <v>2</v>
      </c>
      <c r="H329" s="24">
        <f t="shared" si="39"/>
        <v>0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</row>
    <row r="330" spans="1:41" ht="13.5">
      <c r="A330" s="15"/>
      <c r="B330" s="15"/>
      <c r="C330" s="26" t="s">
        <v>122</v>
      </c>
      <c r="D330" s="26" t="s">
        <v>109</v>
      </c>
      <c r="E330" s="22">
        <f t="shared" si="40"/>
        <v>0</v>
      </c>
      <c r="F330" s="23">
        <f t="shared" si="41"/>
        <v>0</v>
      </c>
      <c r="G330" s="23">
        <f t="shared" si="38"/>
        <v>2</v>
      </c>
      <c r="H330" s="24">
        <f t="shared" si="39"/>
        <v>0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</row>
    <row r="331" spans="1:41" ht="13.5">
      <c r="A331" s="15"/>
      <c r="B331" s="15"/>
      <c r="C331" s="26" t="s">
        <v>26</v>
      </c>
      <c r="D331" s="26" t="s">
        <v>109</v>
      </c>
      <c r="E331" s="22">
        <f t="shared" si="40"/>
        <v>0</v>
      </c>
      <c r="F331" s="23">
        <f t="shared" si="41"/>
        <v>0</v>
      </c>
      <c r="G331" s="23">
        <f t="shared" si="38"/>
        <v>2</v>
      </c>
      <c r="H331" s="24">
        <f t="shared" si="39"/>
        <v>0</v>
      </c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</row>
    <row r="332" spans="1:41" ht="13.5">
      <c r="A332" s="15"/>
      <c r="B332" s="15"/>
      <c r="C332" s="26" t="s">
        <v>86</v>
      </c>
      <c r="D332" s="26" t="s">
        <v>109</v>
      </c>
      <c r="E332" s="22">
        <f t="shared" si="40"/>
        <v>0</v>
      </c>
      <c r="F332" s="23">
        <f t="shared" si="41"/>
        <v>0</v>
      </c>
      <c r="G332" s="23">
        <f t="shared" si="38"/>
        <v>2</v>
      </c>
      <c r="H332" s="24">
        <f t="shared" si="39"/>
        <v>0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</row>
    <row r="333" spans="1:41" ht="13.5">
      <c r="A333" s="15"/>
      <c r="B333" s="15"/>
      <c r="C333" s="26" t="s">
        <v>32</v>
      </c>
      <c r="D333" s="26" t="s">
        <v>109</v>
      </c>
      <c r="E333" s="22">
        <f t="shared" si="40"/>
        <v>0</v>
      </c>
      <c r="F333" s="23">
        <f t="shared" si="41"/>
        <v>0</v>
      </c>
      <c r="G333" s="23">
        <f t="shared" si="38"/>
        <v>2</v>
      </c>
      <c r="H333" s="24">
        <f t="shared" si="39"/>
        <v>0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</row>
    <row r="334" spans="1:41" ht="13.5">
      <c r="A334" s="15"/>
      <c r="B334" s="15"/>
      <c r="C334" s="26" t="s">
        <v>123</v>
      </c>
      <c r="D334" s="26" t="s">
        <v>109</v>
      </c>
      <c r="E334" s="22">
        <f t="shared" si="40"/>
        <v>0</v>
      </c>
      <c r="F334" s="23">
        <f t="shared" si="41"/>
        <v>0</v>
      </c>
      <c r="G334" s="23">
        <f t="shared" si="38"/>
        <v>2</v>
      </c>
      <c r="H334" s="24">
        <f t="shared" si="39"/>
        <v>0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</row>
    <row r="335" spans="1:41" ht="13.5">
      <c r="A335" s="15"/>
      <c r="B335" s="15"/>
      <c r="C335" s="26" t="s">
        <v>25</v>
      </c>
      <c r="D335" s="26" t="s">
        <v>109</v>
      </c>
      <c r="E335" s="22">
        <f t="shared" si="40"/>
        <v>0</v>
      </c>
      <c r="F335" s="23">
        <f t="shared" si="41"/>
        <v>0</v>
      </c>
      <c r="G335" s="23">
        <f t="shared" si="38"/>
        <v>2</v>
      </c>
      <c r="H335" s="24">
        <f t="shared" si="39"/>
        <v>0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</row>
    <row r="336" spans="1:41" ht="13.5">
      <c r="A336" s="15"/>
      <c r="B336" s="15"/>
      <c r="C336" s="26" t="s">
        <v>38</v>
      </c>
      <c r="D336" s="26" t="s">
        <v>109</v>
      </c>
      <c r="E336" s="22">
        <f t="shared" si="40"/>
        <v>0</v>
      </c>
      <c r="F336" s="23">
        <f t="shared" si="41"/>
        <v>0</v>
      </c>
      <c r="G336" s="23">
        <f t="shared" si="38"/>
        <v>2</v>
      </c>
      <c r="H336" s="24">
        <f t="shared" si="39"/>
        <v>0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</row>
    <row r="337" spans="1:41" ht="13.5">
      <c r="A337" s="15"/>
      <c r="B337" s="15"/>
      <c r="C337" s="26" t="s">
        <v>132</v>
      </c>
      <c r="D337" s="26" t="s">
        <v>109</v>
      </c>
      <c r="E337" s="22">
        <f t="shared" si="40"/>
        <v>0</v>
      </c>
      <c r="F337" s="23">
        <f t="shared" si="41"/>
        <v>0</v>
      </c>
      <c r="G337" s="23">
        <f t="shared" si="38"/>
        <v>2</v>
      </c>
      <c r="H337" s="24">
        <f t="shared" si="39"/>
        <v>0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</row>
    <row r="338" spans="1:41" ht="13.5">
      <c r="A338" s="15"/>
      <c r="B338" s="15"/>
      <c r="C338" s="26" t="s">
        <v>128</v>
      </c>
      <c r="D338" s="26" t="s">
        <v>109</v>
      </c>
      <c r="E338" s="22">
        <f t="shared" si="40"/>
        <v>0</v>
      </c>
      <c r="F338" s="23">
        <f t="shared" si="41"/>
        <v>0</v>
      </c>
      <c r="G338" s="23">
        <f t="shared" si="38"/>
        <v>2</v>
      </c>
      <c r="H338" s="24">
        <f t="shared" si="39"/>
        <v>0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</row>
    <row r="339" spans="1:41" ht="13.5">
      <c r="A339" s="15"/>
      <c r="B339" s="15"/>
      <c r="C339" s="26" t="s">
        <v>175</v>
      </c>
      <c r="D339" s="26" t="s">
        <v>167</v>
      </c>
      <c r="E339" s="22">
        <f t="shared" si="40"/>
        <v>0</v>
      </c>
      <c r="F339" s="23">
        <f t="shared" si="41"/>
        <v>0</v>
      </c>
      <c r="G339" s="23">
        <f t="shared" si="38"/>
        <v>2</v>
      </c>
      <c r="H339" s="24">
        <f t="shared" si="39"/>
        <v>0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</row>
    <row r="340" spans="1:41" ht="13.5">
      <c r="A340" s="15"/>
      <c r="B340" s="15"/>
      <c r="C340" s="26" t="s">
        <v>186</v>
      </c>
      <c r="D340" s="26" t="s">
        <v>167</v>
      </c>
      <c r="E340" s="22">
        <f t="shared" si="40"/>
        <v>0</v>
      </c>
      <c r="F340" s="23">
        <f t="shared" si="41"/>
        <v>0</v>
      </c>
      <c r="G340" s="23">
        <f t="shared" si="38"/>
        <v>2</v>
      </c>
      <c r="H340" s="24">
        <f t="shared" si="39"/>
        <v>0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</row>
    <row r="341" spans="1:41" ht="13.5">
      <c r="A341" s="15"/>
      <c r="B341" s="15"/>
      <c r="C341" s="26" t="s">
        <v>880</v>
      </c>
      <c r="D341" s="15" t="s">
        <v>167</v>
      </c>
      <c r="E341" s="22">
        <f t="shared" si="40"/>
        <v>0</v>
      </c>
      <c r="F341" s="23">
        <f t="shared" si="41"/>
        <v>0</v>
      </c>
      <c r="G341" s="23">
        <f t="shared" si="38"/>
        <v>2</v>
      </c>
      <c r="H341" s="24">
        <f t="shared" si="39"/>
        <v>0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</row>
    <row r="342" spans="1:41" ht="13.5">
      <c r="A342" s="15"/>
      <c r="B342" s="15"/>
      <c r="C342" s="26" t="s">
        <v>193</v>
      </c>
      <c r="D342" s="15" t="s">
        <v>167</v>
      </c>
      <c r="E342" s="22">
        <f t="shared" si="40"/>
        <v>0</v>
      </c>
      <c r="F342" s="23">
        <f t="shared" si="41"/>
        <v>0</v>
      </c>
      <c r="G342" s="23">
        <f t="shared" si="38"/>
        <v>2</v>
      </c>
      <c r="H342" s="24">
        <f t="shared" si="39"/>
        <v>0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</row>
    <row r="343" spans="1:41" ht="13.5">
      <c r="A343" s="15"/>
      <c r="B343" s="15"/>
      <c r="C343" s="26" t="s">
        <v>83</v>
      </c>
      <c r="D343" s="26" t="s">
        <v>167</v>
      </c>
      <c r="E343" s="22">
        <f t="shared" si="40"/>
        <v>0</v>
      </c>
      <c r="F343" s="23">
        <f t="shared" si="41"/>
        <v>0</v>
      </c>
      <c r="G343" s="23">
        <f t="shared" si="38"/>
        <v>2</v>
      </c>
      <c r="H343" s="24">
        <f t="shared" si="39"/>
        <v>0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</row>
    <row r="344" spans="1:41" ht="13.5">
      <c r="A344" s="15"/>
      <c r="B344" s="15"/>
      <c r="C344" s="15" t="s">
        <v>125</v>
      </c>
      <c r="D344" s="15" t="s">
        <v>113</v>
      </c>
      <c r="E344" s="22">
        <f t="shared" si="40"/>
        <v>0</v>
      </c>
      <c r="F344" s="23">
        <f t="shared" si="41"/>
        <v>0</v>
      </c>
      <c r="G344" s="23">
        <f t="shared" si="38"/>
        <v>2</v>
      </c>
      <c r="H344" s="24">
        <f t="shared" si="39"/>
        <v>0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</row>
    <row r="345" spans="1:41" ht="13.5">
      <c r="A345" s="15"/>
      <c r="B345" s="15"/>
      <c r="C345" s="15" t="s">
        <v>119</v>
      </c>
      <c r="D345" s="15" t="s">
        <v>881</v>
      </c>
      <c r="E345" s="22">
        <f t="shared" si="40"/>
        <v>0</v>
      </c>
      <c r="F345" s="23">
        <f t="shared" si="41"/>
        <v>0</v>
      </c>
      <c r="G345" s="23">
        <f t="shared" si="38"/>
        <v>2</v>
      </c>
      <c r="H345" s="24">
        <f t="shared" si="39"/>
        <v>0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</row>
    <row r="346" spans="1:41" ht="13.5">
      <c r="A346" s="15"/>
      <c r="B346" s="15"/>
      <c r="C346" s="26" t="s">
        <v>6</v>
      </c>
      <c r="D346" s="26" t="s">
        <v>113</v>
      </c>
      <c r="E346" s="22">
        <f t="shared" si="40"/>
        <v>0</v>
      </c>
      <c r="F346" s="23">
        <f t="shared" si="41"/>
        <v>0</v>
      </c>
      <c r="G346" s="23">
        <f t="shared" si="38"/>
        <v>2</v>
      </c>
      <c r="H346" s="24">
        <f t="shared" si="39"/>
        <v>0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</row>
    <row r="347" spans="1:41" ht="13.5">
      <c r="A347" s="15"/>
      <c r="B347" s="15"/>
      <c r="C347" s="26" t="s">
        <v>17</v>
      </c>
      <c r="D347" s="26" t="s">
        <v>113</v>
      </c>
      <c r="E347" s="22">
        <f t="shared" si="40"/>
        <v>0</v>
      </c>
      <c r="F347" s="23">
        <f t="shared" si="41"/>
        <v>0</v>
      </c>
      <c r="G347" s="23">
        <f t="shared" si="38"/>
        <v>2</v>
      </c>
      <c r="H347" s="24">
        <f t="shared" si="39"/>
        <v>0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</row>
    <row r="348" spans="1:41" ht="13.5">
      <c r="A348" s="15"/>
      <c r="B348" s="15"/>
      <c r="C348" s="15" t="s">
        <v>120</v>
      </c>
      <c r="D348" s="15" t="s">
        <v>113</v>
      </c>
      <c r="E348" s="22">
        <f t="shared" si="40"/>
        <v>0</v>
      </c>
      <c r="F348" s="23">
        <f t="shared" si="41"/>
        <v>0</v>
      </c>
      <c r="G348" s="23">
        <f t="shared" si="38"/>
        <v>2</v>
      </c>
      <c r="H348" s="24">
        <f t="shared" si="39"/>
        <v>0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</row>
    <row r="349" spans="1:41" ht="13.5">
      <c r="A349" s="15"/>
      <c r="B349" s="15"/>
      <c r="C349" s="26" t="s">
        <v>30</v>
      </c>
      <c r="D349" s="26" t="s">
        <v>113</v>
      </c>
      <c r="E349" s="22">
        <f t="shared" si="40"/>
        <v>0</v>
      </c>
      <c r="F349" s="23">
        <f t="shared" si="41"/>
        <v>0</v>
      </c>
      <c r="G349" s="23">
        <f aca="true" t="shared" si="42" ref="G349:G380">IF(F349&lt;3,2,F349)</f>
        <v>2</v>
      </c>
      <c r="H349" s="24">
        <f aca="true" t="shared" si="43" ref="H349:H380">SUM(I349:AO349)</f>
        <v>0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</row>
    <row r="350" spans="1:41" ht="13.5">
      <c r="A350" s="15"/>
      <c r="B350" s="15"/>
      <c r="C350" s="26" t="s">
        <v>16</v>
      </c>
      <c r="D350" s="26" t="s">
        <v>113</v>
      </c>
      <c r="E350" s="22">
        <f t="shared" si="40"/>
        <v>0</v>
      </c>
      <c r="F350" s="23">
        <f t="shared" si="41"/>
        <v>0</v>
      </c>
      <c r="G350" s="23">
        <f t="shared" si="42"/>
        <v>2</v>
      </c>
      <c r="H350" s="24">
        <f t="shared" si="43"/>
        <v>0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</row>
    <row r="351" spans="1:41" ht="13.5">
      <c r="A351" s="15"/>
      <c r="B351" s="15"/>
      <c r="C351" s="26" t="s">
        <v>14</v>
      </c>
      <c r="D351" s="26" t="s">
        <v>113</v>
      </c>
      <c r="E351" s="22">
        <f t="shared" si="40"/>
        <v>0</v>
      </c>
      <c r="F351" s="23">
        <f t="shared" si="41"/>
        <v>0</v>
      </c>
      <c r="G351" s="23">
        <f t="shared" si="42"/>
        <v>2</v>
      </c>
      <c r="H351" s="24">
        <f t="shared" si="43"/>
        <v>0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</row>
    <row r="352" spans="1:41" ht="13.5">
      <c r="A352" s="15"/>
      <c r="B352" s="15"/>
      <c r="C352" s="15" t="s">
        <v>126</v>
      </c>
      <c r="D352" s="15" t="s">
        <v>113</v>
      </c>
      <c r="E352" s="22">
        <f t="shared" si="40"/>
        <v>0</v>
      </c>
      <c r="F352" s="23">
        <f t="shared" si="41"/>
        <v>0</v>
      </c>
      <c r="G352" s="23">
        <f t="shared" si="42"/>
        <v>2</v>
      </c>
      <c r="H352" s="24">
        <f t="shared" si="43"/>
        <v>0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</row>
    <row r="353" spans="1:41" ht="13.5">
      <c r="A353" s="15"/>
      <c r="B353" s="15"/>
      <c r="C353" s="15" t="s">
        <v>0</v>
      </c>
      <c r="D353" s="15" t="s">
        <v>113</v>
      </c>
      <c r="E353" s="22">
        <f t="shared" si="40"/>
        <v>0</v>
      </c>
      <c r="F353" s="23">
        <f t="shared" si="41"/>
        <v>0</v>
      </c>
      <c r="G353" s="23">
        <f t="shared" si="42"/>
        <v>2</v>
      </c>
      <c r="H353" s="24">
        <f t="shared" si="43"/>
        <v>0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</row>
    <row r="354" spans="1:41" ht="13.5">
      <c r="A354" s="15"/>
      <c r="B354" s="15"/>
      <c r="C354" s="15" t="s">
        <v>44</v>
      </c>
      <c r="D354" s="15" t="s">
        <v>113</v>
      </c>
      <c r="E354" s="22">
        <f t="shared" si="40"/>
        <v>0</v>
      </c>
      <c r="F354" s="23">
        <f t="shared" si="41"/>
        <v>0</v>
      </c>
      <c r="G354" s="23">
        <f t="shared" si="42"/>
        <v>2</v>
      </c>
      <c r="H354" s="24">
        <f t="shared" si="43"/>
        <v>0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</row>
    <row r="355" spans="1:41" ht="13.5">
      <c r="A355" s="15"/>
      <c r="B355" s="15"/>
      <c r="C355" s="15" t="s">
        <v>10</v>
      </c>
      <c r="D355" s="15" t="s">
        <v>113</v>
      </c>
      <c r="E355" s="22">
        <f t="shared" si="40"/>
        <v>0</v>
      </c>
      <c r="F355" s="23">
        <f t="shared" si="41"/>
        <v>0</v>
      </c>
      <c r="G355" s="23">
        <f t="shared" si="42"/>
        <v>2</v>
      </c>
      <c r="H355" s="24">
        <f t="shared" si="43"/>
        <v>0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</row>
    <row r="356" spans="1:41" ht="13.5">
      <c r="A356" s="15"/>
      <c r="B356" s="15"/>
      <c r="C356" s="26" t="s">
        <v>647</v>
      </c>
      <c r="D356" s="26" t="s">
        <v>113</v>
      </c>
      <c r="E356" s="22">
        <f t="shared" si="40"/>
        <v>0</v>
      </c>
      <c r="F356" s="23">
        <f t="shared" si="41"/>
        <v>0</v>
      </c>
      <c r="G356" s="23">
        <f t="shared" si="42"/>
        <v>2</v>
      </c>
      <c r="H356" s="24">
        <f t="shared" si="43"/>
        <v>0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</row>
    <row r="357" spans="1:41" ht="13.5">
      <c r="A357" s="15"/>
      <c r="B357" s="15"/>
      <c r="C357" s="26" t="s">
        <v>445</v>
      </c>
      <c r="D357" s="26" t="s">
        <v>113</v>
      </c>
      <c r="E357" s="22">
        <f t="shared" si="40"/>
        <v>0</v>
      </c>
      <c r="F357" s="23">
        <f t="shared" si="41"/>
        <v>0</v>
      </c>
      <c r="G357" s="23">
        <f t="shared" si="42"/>
        <v>2</v>
      </c>
      <c r="H357" s="24">
        <f t="shared" si="43"/>
        <v>0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</row>
    <row r="358" spans="1:41" ht="13.5">
      <c r="A358" s="15"/>
      <c r="B358" s="15"/>
      <c r="C358" s="26" t="s">
        <v>442</v>
      </c>
      <c r="D358" s="26" t="s">
        <v>113</v>
      </c>
      <c r="E358" s="22">
        <f t="shared" si="40"/>
        <v>0</v>
      </c>
      <c r="F358" s="23">
        <f t="shared" si="41"/>
        <v>0</v>
      </c>
      <c r="G358" s="23">
        <f t="shared" si="42"/>
        <v>2</v>
      </c>
      <c r="H358" s="24">
        <f t="shared" si="43"/>
        <v>0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</row>
    <row r="359" spans="1:41" ht="13.5">
      <c r="A359" s="15"/>
      <c r="B359" s="15"/>
      <c r="C359" s="26" t="s">
        <v>299</v>
      </c>
      <c r="D359" s="26" t="s">
        <v>113</v>
      </c>
      <c r="E359" s="22">
        <f t="shared" si="40"/>
        <v>0</v>
      </c>
      <c r="F359" s="23">
        <f t="shared" si="41"/>
        <v>0</v>
      </c>
      <c r="G359" s="23">
        <f t="shared" si="42"/>
        <v>2</v>
      </c>
      <c r="H359" s="24">
        <f t="shared" si="43"/>
        <v>0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</row>
    <row r="360" spans="1:41" ht="13.5">
      <c r="A360" s="15"/>
      <c r="B360" s="15"/>
      <c r="C360" s="26" t="s">
        <v>202</v>
      </c>
      <c r="D360" s="26" t="s">
        <v>113</v>
      </c>
      <c r="E360" s="22">
        <f t="shared" si="40"/>
        <v>0</v>
      </c>
      <c r="F360" s="23">
        <f t="shared" si="41"/>
        <v>0</v>
      </c>
      <c r="G360" s="23">
        <f t="shared" si="42"/>
        <v>2</v>
      </c>
      <c r="H360" s="24">
        <f t="shared" si="43"/>
        <v>0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</row>
    <row r="361" spans="1:41" ht="13.5">
      <c r="A361" s="15"/>
      <c r="B361" s="15"/>
      <c r="C361" s="26" t="s">
        <v>309</v>
      </c>
      <c r="D361" s="26" t="s">
        <v>113</v>
      </c>
      <c r="E361" s="22">
        <f t="shared" si="40"/>
        <v>0</v>
      </c>
      <c r="F361" s="23">
        <f t="shared" si="41"/>
        <v>0</v>
      </c>
      <c r="G361" s="23">
        <f t="shared" si="42"/>
        <v>2</v>
      </c>
      <c r="H361" s="24">
        <f t="shared" si="43"/>
        <v>0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</row>
    <row r="362" spans="1:41" ht="13.5">
      <c r="A362" s="15"/>
      <c r="B362" s="15"/>
      <c r="C362" s="26" t="s">
        <v>443</v>
      </c>
      <c r="D362" s="26" t="s">
        <v>113</v>
      </c>
      <c r="E362" s="22">
        <f t="shared" si="40"/>
        <v>0</v>
      </c>
      <c r="F362" s="23">
        <f t="shared" si="41"/>
        <v>0</v>
      </c>
      <c r="G362" s="23">
        <f t="shared" si="42"/>
        <v>2</v>
      </c>
      <c r="H362" s="24">
        <f t="shared" si="43"/>
        <v>0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</row>
    <row r="363" spans="1:41" ht="13.5">
      <c r="A363" s="15"/>
      <c r="B363" s="15"/>
      <c r="C363" s="15" t="s">
        <v>114</v>
      </c>
      <c r="D363" s="15" t="s">
        <v>881</v>
      </c>
      <c r="E363" s="22">
        <f t="shared" si="40"/>
        <v>0</v>
      </c>
      <c r="F363" s="23">
        <f t="shared" si="41"/>
        <v>0</v>
      </c>
      <c r="G363" s="23">
        <f t="shared" si="42"/>
        <v>2</v>
      </c>
      <c r="H363" s="24">
        <f t="shared" si="43"/>
        <v>0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</row>
    <row r="364" spans="1:41" ht="13.5">
      <c r="A364" s="15"/>
      <c r="B364" s="15"/>
      <c r="C364" s="26" t="s">
        <v>448</v>
      </c>
      <c r="D364" s="26" t="s">
        <v>113</v>
      </c>
      <c r="E364" s="22">
        <f t="shared" si="40"/>
        <v>0</v>
      </c>
      <c r="F364" s="23">
        <f t="shared" si="41"/>
        <v>0</v>
      </c>
      <c r="G364" s="23">
        <f t="shared" si="42"/>
        <v>2</v>
      </c>
      <c r="H364" s="24">
        <f t="shared" si="43"/>
        <v>0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</row>
    <row r="365" spans="1:41" ht="13.5">
      <c r="A365" s="15"/>
      <c r="B365" s="15"/>
      <c r="C365" s="26" t="s">
        <v>15</v>
      </c>
      <c r="D365" s="26" t="s">
        <v>113</v>
      </c>
      <c r="E365" s="22">
        <f t="shared" si="40"/>
        <v>0</v>
      </c>
      <c r="F365" s="23">
        <f t="shared" si="41"/>
        <v>0</v>
      </c>
      <c r="G365" s="23">
        <f t="shared" si="42"/>
        <v>2</v>
      </c>
      <c r="H365" s="24">
        <f t="shared" si="43"/>
        <v>0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</row>
    <row r="366" spans="1:41" ht="13.5">
      <c r="A366" s="15"/>
      <c r="B366" s="15"/>
      <c r="C366" s="26" t="s">
        <v>3</v>
      </c>
      <c r="D366" s="26" t="s">
        <v>113</v>
      </c>
      <c r="E366" s="22">
        <f t="shared" si="40"/>
        <v>0</v>
      </c>
      <c r="F366" s="23">
        <f t="shared" si="41"/>
        <v>0</v>
      </c>
      <c r="G366" s="23">
        <f t="shared" si="42"/>
        <v>2</v>
      </c>
      <c r="H366" s="24">
        <f t="shared" si="43"/>
        <v>0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</row>
    <row r="367" spans="1:41" ht="13.5">
      <c r="A367" s="15"/>
      <c r="B367" s="15"/>
      <c r="C367" s="26" t="s">
        <v>649</v>
      </c>
      <c r="D367" s="26" t="s">
        <v>113</v>
      </c>
      <c r="E367" s="22">
        <f t="shared" si="40"/>
        <v>0</v>
      </c>
      <c r="F367" s="23">
        <f t="shared" si="41"/>
        <v>0</v>
      </c>
      <c r="G367" s="23">
        <f t="shared" si="42"/>
        <v>2</v>
      </c>
      <c r="H367" s="24">
        <f t="shared" si="43"/>
        <v>0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</row>
    <row r="368" spans="1:41" ht="13.5">
      <c r="A368" s="15"/>
      <c r="B368" s="15"/>
      <c r="C368" s="26" t="s">
        <v>183</v>
      </c>
      <c r="D368" s="15" t="s">
        <v>184</v>
      </c>
      <c r="E368" s="22">
        <f t="shared" si="40"/>
        <v>0</v>
      </c>
      <c r="F368" s="23">
        <f t="shared" si="41"/>
        <v>0</v>
      </c>
      <c r="G368" s="23">
        <f t="shared" si="42"/>
        <v>2</v>
      </c>
      <c r="H368" s="24">
        <f t="shared" si="43"/>
        <v>0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</row>
    <row r="369" spans="1:41" ht="13.5">
      <c r="A369" s="15"/>
      <c r="B369" s="15"/>
      <c r="C369" s="15" t="s">
        <v>310</v>
      </c>
      <c r="D369" s="26" t="s">
        <v>897</v>
      </c>
      <c r="E369" s="22">
        <f t="shared" si="40"/>
        <v>0</v>
      </c>
      <c r="F369" s="23">
        <f t="shared" si="41"/>
        <v>0</v>
      </c>
      <c r="G369" s="23">
        <f t="shared" si="42"/>
        <v>2</v>
      </c>
      <c r="H369" s="24">
        <f t="shared" si="43"/>
        <v>0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</row>
    <row r="370" spans="1:41" ht="13.5">
      <c r="A370" s="15"/>
      <c r="B370" s="15"/>
      <c r="C370" s="26" t="s">
        <v>311</v>
      </c>
      <c r="D370" s="26" t="s">
        <v>897</v>
      </c>
      <c r="E370" s="22">
        <f t="shared" si="40"/>
        <v>0</v>
      </c>
      <c r="F370" s="23">
        <f t="shared" si="41"/>
        <v>0</v>
      </c>
      <c r="G370" s="23">
        <f t="shared" si="42"/>
        <v>2</v>
      </c>
      <c r="H370" s="24">
        <f t="shared" si="43"/>
        <v>0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</row>
    <row r="371" spans="1:41" ht="13.5">
      <c r="A371" s="15"/>
      <c r="B371" s="15"/>
      <c r="C371" s="26" t="s">
        <v>205</v>
      </c>
      <c r="D371" s="26" t="s">
        <v>138</v>
      </c>
      <c r="E371" s="22">
        <f t="shared" si="40"/>
        <v>0</v>
      </c>
      <c r="F371" s="23">
        <f t="shared" si="41"/>
        <v>0</v>
      </c>
      <c r="G371" s="23">
        <f t="shared" si="42"/>
        <v>2</v>
      </c>
      <c r="H371" s="24">
        <f t="shared" si="43"/>
        <v>0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</row>
    <row r="372" spans="1:41" ht="13.5">
      <c r="A372" s="15"/>
      <c r="B372" s="15"/>
      <c r="C372" s="26" t="s">
        <v>68</v>
      </c>
      <c r="D372" s="26" t="s">
        <v>138</v>
      </c>
      <c r="E372" s="22">
        <f t="shared" si="40"/>
        <v>0</v>
      </c>
      <c r="F372" s="23">
        <f t="shared" si="41"/>
        <v>0</v>
      </c>
      <c r="G372" s="23">
        <f t="shared" si="42"/>
        <v>2</v>
      </c>
      <c r="H372" s="24">
        <f t="shared" si="43"/>
        <v>0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</row>
    <row r="373" spans="1:41" ht="13.5">
      <c r="A373" s="15"/>
      <c r="B373" s="15"/>
      <c r="C373" s="26" t="s">
        <v>65</v>
      </c>
      <c r="D373" s="26" t="s">
        <v>138</v>
      </c>
      <c r="E373" s="22">
        <f t="shared" si="40"/>
        <v>0</v>
      </c>
      <c r="F373" s="23">
        <f t="shared" si="41"/>
        <v>0</v>
      </c>
      <c r="G373" s="23">
        <f t="shared" si="42"/>
        <v>2</v>
      </c>
      <c r="H373" s="24">
        <f t="shared" si="43"/>
        <v>0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</row>
    <row r="374" spans="1:41" ht="13.5">
      <c r="A374" s="15"/>
      <c r="B374" s="15"/>
      <c r="C374" s="26" t="s">
        <v>31</v>
      </c>
      <c r="D374" s="26" t="s">
        <v>138</v>
      </c>
      <c r="E374" s="22">
        <f t="shared" si="40"/>
        <v>0</v>
      </c>
      <c r="F374" s="23">
        <f t="shared" si="41"/>
        <v>0</v>
      </c>
      <c r="G374" s="23">
        <f t="shared" si="42"/>
        <v>2</v>
      </c>
      <c r="H374" s="24">
        <f t="shared" si="43"/>
        <v>0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</row>
    <row r="375" spans="1:41" ht="13.5">
      <c r="A375" s="15"/>
      <c r="B375" s="15"/>
      <c r="C375" s="26" t="s">
        <v>638</v>
      </c>
      <c r="D375" s="26" t="s">
        <v>138</v>
      </c>
      <c r="E375" s="22">
        <f t="shared" si="40"/>
        <v>0</v>
      </c>
      <c r="F375" s="23">
        <f t="shared" si="41"/>
        <v>0</v>
      </c>
      <c r="G375" s="23">
        <f t="shared" si="42"/>
        <v>2</v>
      </c>
      <c r="H375" s="24">
        <f t="shared" si="43"/>
        <v>0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</row>
    <row r="376" spans="1:41" ht="13.5">
      <c r="A376" s="15"/>
      <c r="B376" s="15"/>
      <c r="C376" s="26" t="s">
        <v>58</v>
      </c>
      <c r="D376" s="26" t="s">
        <v>138</v>
      </c>
      <c r="E376" s="22">
        <f t="shared" si="40"/>
        <v>0</v>
      </c>
      <c r="F376" s="23">
        <f t="shared" si="41"/>
        <v>0</v>
      </c>
      <c r="G376" s="23">
        <f t="shared" si="42"/>
        <v>2</v>
      </c>
      <c r="H376" s="24">
        <f t="shared" si="43"/>
        <v>0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</row>
    <row r="377" spans="1:41" ht="13.5">
      <c r="A377" s="15"/>
      <c r="B377" s="15"/>
      <c r="C377" s="26" t="s">
        <v>69</v>
      </c>
      <c r="D377" s="26" t="s">
        <v>138</v>
      </c>
      <c r="E377" s="22">
        <f t="shared" si="40"/>
        <v>0</v>
      </c>
      <c r="F377" s="23">
        <f t="shared" si="41"/>
        <v>0</v>
      </c>
      <c r="G377" s="23">
        <f t="shared" si="42"/>
        <v>2</v>
      </c>
      <c r="H377" s="24">
        <f t="shared" si="43"/>
        <v>0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</row>
    <row r="378" spans="1:41" ht="13.5">
      <c r="A378" s="15"/>
      <c r="B378" s="15"/>
      <c r="C378" s="26" t="s">
        <v>88</v>
      </c>
      <c r="D378" s="26" t="s">
        <v>138</v>
      </c>
      <c r="E378" s="22">
        <f t="shared" si="40"/>
        <v>0</v>
      </c>
      <c r="F378" s="23">
        <f t="shared" si="41"/>
        <v>0</v>
      </c>
      <c r="G378" s="23">
        <f t="shared" si="42"/>
        <v>2</v>
      </c>
      <c r="H378" s="24">
        <f t="shared" si="43"/>
        <v>0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</row>
    <row r="379" spans="1:41" ht="13.5">
      <c r="A379" s="15"/>
      <c r="B379" s="15"/>
      <c r="C379" s="26" t="s">
        <v>59</v>
      </c>
      <c r="D379" s="26" t="s">
        <v>138</v>
      </c>
      <c r="E379" s="22">
        <f t="shared" si="40"/>
        <v>0</v>
      </c>
      <c r="F379" s="23">
        <f t="shared" si="41"/>
        <v>0</v>
      </c>
      <c r="G379" s="23">
        <f t="shared" si="42"/>
        <v>2</v>
      </c>
      <c r="H379" s="24">
        <f t="shared" si="43"/>
        <v>0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</row>
    <row r="380" spans="1:41" ht="13.5">
      <c r="A380" s="15"/>
      <c r="B380" s="15"/>
      <c r="C380" s="26" t="s">
        <v>639</v>
      </c>
      <c r="D380" s="26" t="s">
        <v>138</v>
      </c>
      <c r="E380" s="22">
        <f t="shared" si="40"/>
        <v>0</v>
      </c>
      <c r="F380" s="23">
        <f t="shared" si="41"/>
        <v>0</v>
      </c>
      <c r="G380" s="23">
        <f t="shared" si="42"/>
        <v>2</v>
      </c>
      <c r="H380" s="24">
        <f t="shared" si="43"/>
        <v>0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</row>
    <row r="381" spans="1:41" ht="13.5">
      <c r="A381" s="15"/>
      <c r="B381" s="15"/>
      <c r="C381" s="26" t="s">
        <v>71</v>
      </c>
      <c r="D381" s="26" t="s">
        <v>138</v>
      </c>
      <c r="E381" s="22">
        <f t="shared" si="40"/>
        <v>0</v>
      </c>
      <c r="F381" s="23">
        <f t="shared" si="41"/>
        <v>0</v>
      </c>
      <c r="G381" s="23">
        <f aca="true" t="shared" si="44" ref="G381:G412">IF(F381&lt;3,2,F381)</f>
        <v>2</v>
      </c>
      <c r="H381" s="24">
        <f aca="true" t="shared" si="45" ref="H381:H412">SUM(I381:AO381)</f>
        <v>0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</row>
    <row r="382" spans="1:41" ht="13.5">
      <c r="A382" s="15"/>
      <c r="B382" s="15"/>
      <c r="C382" s="26" t="s">
        <v>207</v>
      </c>
      <c r="D382" s="26" t="s">
        <v>138</v>
      </c>
      <c r="E382" s="22">
        <f t="shared" si="40"/>
        <v>0</v>
      </c>
      <c r="F382" s="23">
        <f t="shared" si="41"/>
        <v>0</v>
      </c>
      <c r="G382" s="23">
        <f t="shared" si="44"/>
        <v>2</v>
      </c>
      <c r="H382" s="24">
        <f t="shared" si="45"/>
        <v>0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</row>
    <row r="383" spans="1:41" ht="13.5">
      <c r="A383" s="15"/>
      <c r="B383" s="15"/>
      <c r="C383" s="26" t="s">
        <v>64</v>
      </c>
      <c r="D383" s="26" t="s">
        <v>138</v>
      </c>
      <c r="E383" s="22">
        <f t="shared" si="40"/>
        <v>0</v>
      </c>
      <c r="F383" s="23">
        <f t="shared" si="41"/>
        <v>0</v>
      </c>
      <c r="G383" s="23">
        <f t="shared" si="44"/>
        <v>2</v>
      </c>
      <c r="H383" s="24">
        <f t="shared" si="45"/>
        <v>0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</row>
    <row r="384" spans="1:41" ht="13.5">
      <c r="A384" s="15"/>
      <c r="B384" s="15"/>
      <c r="C384" s="26" t="s">
        <v>57</v>
      </c>
      <c r="D384" s="26" t="s">
        <v>138</v>
      </c>
      <c r="E384" s="22">
        <f t="shared" si="40"/>
        <v>0</v>
      </c>
      <c r="F384" s="23">
        <f t="shared" si="41"/>
        <v>0</v>
      </c>
      <c r="G384" s="23">
        <f t="shared" si="44"/>
        <v>2</v>
      </c>
      <c r="H384" s="24">
        <f t="shared" si="45"/>
        <v>0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</row>
    <row r="385" spans="1:41" ht="13.5">
      <c r="A385" s="15"/>
      <c r="B385" s="15"/>
      <c r="C385" s="26" t="s">
        <v>52</v>
      </c>
      <c r="D385" s="26" t="s">
        <v>138</v>
      </c>
      <c r="E385" s="22">
        <f t="shared" si="40"/>
        <v>0</v>
      </c>
      <c r="F385" s="23">
        <f t="shared" si="41"/>
        <v>0</v>
      </c>
      <c r="G385" s="23">
        <f t="shared" si="44"/>
        <v>2</v>
      </c>
      <c r="H385" s="24">
        <f t="shared" si="45"/>
        <v>0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</row>
    <row r="386" spans="1:41" ht="13.5">
      <c r="A386" s="15"/>
      <c r="B386" s="15"/>
      <c r="C386" s="26" t="s">
        <v>46</v>
      </c>
      <c r="D386" s="26" t="s">
        <v>138</v>
      </c>
      <c r="E386" s="22">
        <f t="shared" si="40"/>
        <v>0</v>
      </c>
      <c r="F386" s="23">
        <f t="shared" si="41"/>
        <v>0</v>
      </c>
      <c r="G386" s="23">
        <f t="shared" si="44"/>
        <v>2</v>
      </c>
      <c r="H386" s="24">
        <f t="shared" si="45"/>
        <v>0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</row>
    <row r="387" spans="1:41" ht="13.5">
      <c r="A387" s="15"/>
      <c r="B387" s="15"/>
      <c r="C387" s="26" t="s">
        <v>56</v>
      </c>
      <c r="D387" s="26" t="s">
        <v>138</v>
      </c>
      <c r="E387" s="22">
        <f aca="true" t="shared" si="46" ref="E387:E417">H387/G387</f>
        <v>0</v>
      </c>
      <c r="F387" s="23">
        <f aca="true" t="shared" si="47" ref="F387:F417">COUNT(I387:AO387)</f>
        <v>0</v>
      </c>
      <c r="G387" s="23">
        <f t="shared" si="44"/>
        <v>2</v>
      </c>
      <c r="H387" s="24">
        <f t="shared" si="45"/>
        <v>0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</row>
    <row r="388" spans="1:41" ht="13.5">
      <c r="A388" s="15"/>
      <c r="B388" s="15"/>
      <c r="C388" s="26" t="s">
        <v>66</v>
      </c>
      <c r="D388" s="26" t="s">
        <v>138</v>
      </c>
      <c r="E388" s="22">
        <f t="shared" si="46"/>
        <v>0</v>
      </c>
      <c r="F388" s="23">
        <f t="shared" si="47"/>
        <v>0</v>
      </c>
      <c r="G388" s="23">
        <f t="shared" si="44"/>
        <v>2</v>
      </c>
      <c r="H388" s="24">
        <f t="shared" si="45"/>
        <v>0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</row>
    <row r="389" spans="1:41" ht="13.5">
      <c r="A389" s="15"/>
      <c r="B389" s="15"/>
      <c r="C389" s="26" t="s">
        <v>62</v>
      </c>
      <c r="D389" s="26" t="s">
        <v>138</v>
      </c>
      <c r="E389" s="22">
        <f t="shared" si="46"/>
        <v>0</v>
      </c>
      <c r="F389" s="23">
        <f t="shared" si="47"/>
        <v>0</v>
      </c>
      <c r="G389" s="23">
        <f t="shared" si="44"/>
        <v>2</v>
      </c>
      <c r="H389" s="24">
        <f t="shared" si="45"/>
        <v>0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</row>
    <row r="390" spans="1:41" ht="13.5">
      <c r="A390" s="15"/>
      <c r="B390" s="15"/>
      <c r="C390" s="26" t="s">
        <v>208</v>
      </c>
      <c r="D390" s="26" t="s">
        <v>138</v>
      </c>
      <c r="E390" s="22">
        <f t="shared" si="46"/>
        <v>0</v>
      </c>
      <c r="F390" s="23">
        <f t="shared" si="47"/>
        <v>0</v>
      </c>
      <c r="G390" s="23">
        <f t="shared" si="44"/>
        <v>2</v>
      </c>
      <c r="H390" s="24">
        <f t="shared" si="45"/>
        <v>0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</row>
    <row r="391" spans="1:41" ht="13.5">
      <c r="A391" s="15"/>
      <c r="B391" s="15"/>
      <c r="C391" s="26" t="s">
        <v>209</v>
      </c>
      <c r="D391" s="26" t="s">
        <v>138</v>
      </c>
      <c r="E391" s="22">
        <f t="shared" si="46"/>
        <v>0</v>
      </c>
      <c r="F391" s="23">
        <f t="shared" si="47"/>
        <v>0</v>
      </c>
      <c r="G391" s="23">
        <f t="shared" si="44"/>
        <v>2</v>
      </c>
      <c r="H391" s="24">
        <f t="shared" si="45"/>
        <v>0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</row>
    <row r="392" spans="1:41" ht="13.5">
      <c r="A392" s="15"/>
      <c r="B392" s="15"/>
      <c r="C392" s="26" t="s">
        <v>206</v>
      </c>
      <c r="D392" s="26" t="s">
        <v>138</v>
      </c>
      <c r="E392" s="22">
        <f t="shared" si="46"/>
        <v>0</v>
      </c>
      <c r="F392" s="23">
        <f t="shared" si="47"/>
        <v>0</v>
      </c>
      <c r="G392" s="23">
        <f t="shared" si="44"/>
        <v>2</v>
      </c>
      <c r="H392" s="24">
        <f t="shared" si="45"/>
        <v>0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</row>
    <row r="393" spans="1:41" ht="13.5">
      <c r="A393" s="15"/>
      <c r="B393" s="15"/>
      <c r="C393" s="26" t="s">
        <v>640</v>
      </c>
      <c r="D393" s="26" t="s">
        <v>138</v>
      </c>
      <c r="E393" s="22">
        <f t="shared" si="46"/>
        <v>0</v>
      </c>
      <c r="F393" s="23">
        <f t="shared" si="47"/>
        <v>0</v>
      </c>
      <c r="G393" s="23">
        <f t="shared" si="44"/>
        <v>2</v>
      </c>
      <c r="H393" s="24">
        <f t="shared" si="45"/>
        <v>0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</row>
    <row r="394" spans="1:41" ht="13.5">
      <c r="A394" s="15"/>
      <c r="B394" s="15"/>
      <c r="C394" s="26" t="s">
        <v>210</v>
      </c>
      <c r="D394" s="26" t="s">
        <v>138</v>
      </c>
      <c r="E394" s="22">
        <f t="shared" si="46"/>
        <v>0</v>
      </c>
      <c r="F394" s="23">
        <f t="shared" si="47"/>
        <v>0</v>
      </c>
      <c r="G394" s="23">
        <f t="shared" si="44"/>
        <v>2</v>
      </c>
      <c r="H394" s="24">
        <f t="shared" si="45"/>
        <v>0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</row>
    <row r="395" spans="1:41" ht="13.5">
      <c r="A395" s="15"/>
      <c r="B395" s="15"/>
      <c r="C395" s="26" t="s">
        <v>47</v>
      </c>
      <c r="D395" s="26" t="s">
        <v>138</v>
      </c>
      <c r="E395" s="22">
        <f t="shared" si="46"/>
        <v>0</v>
      </c>
      <c r="F395" s="23">
        <f t="shared" si="47"/>
        <v>0</v>
      </c>
      <c r="G395" s="23">
        <f t="shared" si="44"/>
        <v>2</v>
      </c>
      <c r="H395" s="24">
        <f t="shared" si="45"/>
        <v>0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</row>
    <row r="396" spans="1:41" ht="13.5">
      <c r="A396" s="15"/>
      <c r="B396" s="15"/>
      <c r="C396" s="26" t="s">
        <v>641</v>
      </c>
      <c r="D396" s="26" t="s">
        <v>138</v>
      </c>
      <c r="E396" s="22">
        <f t="shared" si="46"/>
        <v>0</v>
      </c>
      <c r="F396" s="23">
        <f t="shared" si="47"/>
        <v>0</v>
      </c>
      <c r="G396" s="23">
        <f t="shared" si="44"/>
        <v>2</v>
      </c>
      <c r="H396" s="24">
        <f t="shared" si="45"/>
        <v>0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</row>
    <row r="397" spans="1:41" ht="13.5">
      <c r="A397" s="15"/>
      <c r="B397" s="15"/>
      <c r="C397" s="26" t="s">
        <v>211</v>
      </c>
      <c r="D397" s="26" t="s">
        <v>138</v>
      </c>
      <c r="E397" s="22">
        <f t="shared" si="46"/>
        <v>0</v>
      </c>
      <c r="F397" s="23">
        <f t="shared" si="47"/>
        <v>0</v>
      </c>
      <c r="G397" s="23">
        <f t="shared" si="44"/>
        <v>2</v>
      </c>
      <c r="H397" s="24">
        <f t="shared" si="45"/>
        <v>0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</row>
    <row r="398" spans="1:41" ht="13.5">
      <c r="A398" s="15"/>
      <c r="B398" s="15"/>
      <c r="C398" s="26" t="s">
        <v>61</v>
      </c>
      <c r="D398" s="26" t="s">
        <v>138</v>
      </c>
      <c r="E398" s="22">
        <f t="shared" si="46"/>
        <v>0</v>
      </c>
      <c r="F398" s="23">
        <f t="shared" si="47"/>
        <v>0</v>
      </c>
      <c r="G398" s="23">
        <f t="shared" si="44"/>
        <v>2</v>
      </c>
      <c r="H398" s="24">
        <f t="shared" si="45"/>
        <v>0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</row>
    <row r="399" spans="1:41" ht="13.5">
      <c r="A399" s="15"/>
      <c r="B399" s="15"/>
      <c r="C399" s="26" t="s">
        <v>49</v>
      </c>
      <c r="D399" s="26" t="s">
        <v>138</v>
      </c>
      <c r="E399" s="22">
        <f t="shared" si="46"/>
        <v>0</v>
      </c>
      <c r="F399" s="23">
        <f t="shared" si="47"/>
        <v>0</v>
      </c>
      <c r="G399" s="23">
        <f t="shared" si="44"/>
        <v>2</v>
      </c>
      <c r="H399" s="24">
        <f t="shared" si="45"/>
        <v>0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</row>
    <row r="400" spans="1:41" ht="13.5">
      <c r="A400" s="15"/>
      <c r="B400" s="15"/>
      <c r="C400" s="26" t="s">
        <v>70</v>
      </c>
      <c r="D400" s="26" t="s">
        <v>138</v>
      </c>
      <c r="E400" s="22">
        <f t="shared" si="46"/>
        <v>0</v>
      </c>
      <c r="F400" s="23">
        <f t="shared" si="47"/>
        <v>0</v>
      </c>
      <c r="G400" s="23">
        <f t="shared" si="44"/>
        <v>2</v>
      </c>
      <c r="H400" s="24">
        <f t="shared" si="45"/>
        <v>0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</row>
    <row r="401" spans="1:41" ht="13.5">
      <c r="A401" s="15"/>
      <c r="B401" s="15"/>
      <c r="C401" s="26" t="s">
        <v>204</v>
      </c>
      <c r="D401" s="26" t="s">
        <v>138</v>
      </c>
      <c r="E401" s="22">
        <f t="shared" si="46"/>
        <v>0</v>
      </c>
      <c r="F401" s="23">
        <f t="shared" si="47"/>
        <v>0</v>
      </c>
      <c r="G401" s="23">
        <f t="shared" si="44"/>
        <v>2</v>
      </c>
      <c r="H401" s="24">
        <f t="shared" si="45"/>
        <v>0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</row>
    <row r="402" spans="1:41" ht="13.5">
      <c r="A402" s="15"/>
      <c r="B402" s="15"/>
      <c r="C402" s="26" t="s">
        <v>643</v>
      </c>
      <c r="D402" s="26" t="s">
        <v>138</v>
      </c>
      <c r="E402" s="22">
        <f t="shared" si="46"/>
        <v>0</v>
      </c>
      <c r="F402" s="23">
        <f t="shared" si="47"/>
        <v>0</v>
      </c>
      <c r="G402" s="23">
        <f t="shared" si="44"/>
        <v>2</v>
      </c>
      <c r="H402" s="24">
        <f t="shared" si="45"/>
        <v>0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</row>
    <row r="403" spans="1:41" ht="13.5">
      <c r="A403" s="15"/>
      <c r="B403" s="15"/>
      <c r="C403" s="26" t="s">
        <v>644</v>
      </c>
      <c r="D403" s="26" t="s">
        <v>138</v>
      </c>
      <c r="E403" s="22">
        <f t="shared" si="46"/>
        <v>0</v>
      </c>
      <c r="F403" s="23">
        <f t="shared" si="47"/>
        <v>0</v>
      </c>
      <c r="G403" s="23">
        <f t="shared" si="44"/>
        <v>2</v>
      </c>
      <c r="H403" s="24">
        <f t="shared" si="45"/>
        <v>0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</row>
    <row r="404" spans="1:41" ht="13.5">
      <c r="A404" s="15"/>
      <c r="B404" s="15"/>
      <c r="C404" s="26" t="s">
        <v>60</v>
      </c>
      <c r="D404" s="26" t="s">
        <v>138</v>
      </c>
      <c r="E404" s="22">
        <f t="shared" si="46"/>
        <v>0</v>
      </c>
      <c r="F404" s="23">
        <f t="shared" si="47"/>
        <v>0</v>
      </c>
      <c r="G404" s="23">
        <f t="shared" si="44"/>
        <v>2</v>
      </c>
      <c r="H404" s="24">
        <f t="shared" si="45"/>
        <v>0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</row>
    <row r="405" spans="1:41" ht="13.5">
      <c r="A405" s="15"/>
      <c r="B405" s="15"/>
      <c r="C405" s="26" t="s">
        <v>67</v>
      </c>
      <c r="D405" s="26" t="s">
        <v>138</v>
      </c>
      <c r="E405" s="22">
        <f t="shared" si="46"/>
        <v>0</v>
      </c>
      <c r="F405" s="23">
        <f t="shared" si="47"/>
        <v>0</v>
      </c>
      <c r="G405" s="23">
        <f t="shared" si="44"/>
        <v>2</v>
      </c>
      <c r="H405" s="24">
        <f t="shared" si="45"/>
        <v>0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</row>
    <row r="406" spans="1:41" ht="13.5">
      <c r="A406" s="15"/>
      <c r="B406" s="15"/>
      <c r="C406" s="26" t="s">
        <v>48</v>
      </c>
      <c r="D406" s="26" t="s">
        <v>138</v>
      </c>
      <c r="E406" s="22">
        <f t="shared" si="46"/>
        <v>0</v>
      </c>
      <c r="F406" s="23">
        <f t="shared" si="47"/>
        <v>0</v>
      </c>
      <c r="G406" s="23">
        <f t="shared" si="44"/>
        <v>2</v>
      </c>
      <c r="H406" s="24">
        <f t="shared" si="45"/>
        <v>0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</row>
    <row r="407" spans="1:41" ht="13.5">
      <c r="A407" s="15"/>
      <c r="B407" s="15"/>
      <c r="C407" s="26" t="s">
        <v>51</v>
      </c>
      <c r="D407" s="26" t="s">
        <v>138</v>
      </c>
      <c r="E407" s="22">
        <f t="shared" si="46"/>
        <v>0</v>
      </c>
      <c r="F407" s="23">
        <f t="shared" si="47"/>
        <v>0</v>
      </c>
      <c r="G407" s="23">
        <f t="shared" si="44"/>
        <v>2</v>
      </c>
      <c r="H407" s="24">
        <f t="shared" si="45"/>
        <v>0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</row>
    <row r="408" spans="1:41" ht="13.5">
      <c r="A408" s="15"/>
      <c r="B408" s="15"/>
      <c r="C408" s="26" t="s">
        <v>645</v>
      </c>
      <c r="D408" s="26" t="s">
        <v>138</v>
      </c>
      <c r="E408" s="22">
        <f t="shared" si="46"/>
        <v>0</v>
      </c>
      <c r="F408" s="23">
        <f t="shared" si="47"/>
        <v>0</v>
      </c>
      <c r="G408" s="23">
        <f t="shared" si="44"/>
        <v>2</v>
      </c>
      <c r="H408" s="24">
        <f t="shared" si="45"/>
        <v>0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</row>
    <row r="409" spans="1:41" ht="13.5">
      <c r="A409" s="15"/>
      <c r="B409" s="15"/>
      <c r="C409" s="26" t="s">
        <v>646</v>
      </c>
      <c r="D409" s="26" t="s">
        <v>138</v>
      </c>
      <c r="E409" s="22">
        <f t="shared" si="46"/>
        <v>0</v>
      </c>
      <c r="F409" s="23">
        <f t="shared" si="47"/>
        <v>0</v>
      </c>
      <c r="G409" s="23">
        <f t="shared" si="44"/>
        <v>2</v>
      </c>
      <c r="H409" s="24">
        <f t="shared" si="45"/>
        <v>0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</row>
    <row r="410" spans="1:41" ht="13.5">
      <c r="A410" s="15"/>
      <c r="B410" s="15"/>
      <c r="C410" s="26" t="s">
        <v>84</v>
      </c>
      <c r="D410" s="26" t="s">
        <v>138</v>
      </c>
      <c r="E410" s="22">
        <f t="shared" si="46"/>
        <v>0</v>
      </c>
      <c r="F410" s="23">
        <f t="shared" si="47"/>
        <v>0</v>
      </c>
      <c r="G410" s="23">
        <f t="shared" si="44"/>
        <v>2</v>
      </c>
      <c r="H410" s="24">
        <f t="shared" si="45"/>
        <v>0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</row>
    <row r="411" spans="1:41" ht="13.5">
      <c r="A411" s="15"/>
      <c r="B411" s="15"/>
      <c r="C411" s="26" t="s">
        <v>72</v>
      </c>
      <c r="D411" s="26" t="s">
        <v>138</v>
      </c>
      <c r="E411" s="22">
        <f t="shared" si="46"/>
        <v>0</v>
      </c>
      <c r="F411" s="23">
        <f t="shared" si="47"/>
        <v>0</v>
      </c>
      <c r="G411" s="23">
        <f t="shared" si="44"/>
        <v>2</v>
      </c>
      <c r="H411" s="24">
        <f t="shared" si="45"/>
        <v>0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</row>
    <row r="412" spans="1:41" ht="13.5">
      <c r="A412" s="15"/>
      <c r="B412" s="15"/>
      <c r="C412" s="26" t="s">
        <v>50</v>
      </c>
      <c r="D412" s="26" t="s">
        <v>138</v>
      </c>
      <c r="E412" s="22">
        <f t="shared" si="46"/>
        <v>0</v>
      </c>
      <c r="F412" s="23">
        <f t="shared" si="47"/>
        <v>0</v>
      </c>
      <c r="G412" s="23">
        <f t="shared" si="44"/>
        <v>2</v>
      </c>
      <c r="H412" s="24">
        <f t="shared" si="45"/>
        <v>0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</row>
    <row r="413" spans="1:41" ht="13.5">
      <c r="A413" s="15"/>
      <c r="B413" s="15"/>
      <c r="C413" s="26" t="s">
        <v>54</v>
      </c>
      <c r="D413" s="26" t="s">
        <v>138</v>
      </c>
      <c r="E413" s="22">
        <f t="shared" si="46"/>
        <v>0</v>
      </c>
      <c r="F413" s="23">
        <f t="shared" si="47"/>
        <v>0</v>
      </c>
      <c r="G413" s="23">
        <f>IF(F413&lt;3,2,F413)</f>
        <v>2</v>
      </c>
      <c r="H413" s="24">
        <f>SUM(I413:AO413)</f>
        <v>0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</row>
    <row r="414" spans="1:41" ht="13.5">
      <c r="A414" s="15"/>
      <c r="B414" s="15"/>
      <c r="C414" s="26" t="s">
        <v>188</v>
      </c>
      <c r="D414" s="28" t="s">
        <v>1185</v>
      </c>
      <c r="E414" s="22">
        <f t="shared" si="46"/>
        <v>0</v>
      </c>
      <c r="F414" s="23">
        <f t="shared" si="47"/>
        <v>0</v>
      </c>
      <c r="G414" s="23">
        <f>IF(F414&lt;3,2,F414)</f>
        <v>2</v>
      </c>
      <c r="H414" s="24">
        <f>SUM(I414:AO414)</f>
        <v>0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</row>
    <row r="415" spans="1:41" ht="13.5">
      <c r="A415" s="15"/>
      <c r="B415" s="15"/>
      <c r="C415" s="26" t="s">
        <v>635</v>
      </c>
      <c r="D415" s="28" t="s">
        <v>1185</v>
      </c>
      <c r="E415" s="22">
        <f t="shared" si="46"/>
        <v>0</v>
      </c>
      <c r="F415" s="23">
        <f t="shared" si="47"/>
        <v>0</v>
      </c>
      <c r="G415" s="23">
        <f>IF(F415&lt;3,2,F415)</f>
        <v>2</v>
      </c>
      <c r="H415" s="24">
        <f>SUM(I415:AO415)</f>
        <v>0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</row>
    <row r="416" spans="1:41" ht="13.5">
      <c r="A416" s="15"/>
      <c r="B416" s="15"/>
      <c r="C416" s="26" t="s">
        <v>636</v>
      </c>
      <c r="D416" s="28" t="s">
        <v>1185</v>
      </c>
      <c r="E416" s="22">
        <f t="shared" si="46"/>
        <v>0</v>
      </c>
      <c r="F416" s="23">
        <f t="shared" si="47"/>
        <v>0</v>
      </c>
      <c r="G416" s="23">
        <f>IF(F416&lt;3,2,F416)</f>
        <v>2</v>
      </c>
      <c r="H416" s="24">
        <f>SUM(I416:AO416)</f>
        <v>0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</row>
    <row r="417" spans="1:41" ht="13.5">
      <c r="A417" s="15"/>
      <c r="B417" s="15"/>
      <c r="C417" s="26" t="s">
        <v>637</v>
      </c>
      <c r="D417" s="28" t="s">
        <v>1185</v>
      </c>
      <c r="E417" s="22">
        <f t="shared" si="46"/>
        <v>0</v>
      </c>
      <c r="F417" s="23">
        <f t="shared" si="47"/>
        <v>0</v>
      </c>
      <c r="G417" s="23">
        <f>IF(F417&lt;3,2,F417)</f>
        <v>2</v>
      </c>
      <c r="H417" s="24">
        <f>SUM(I417:AO417)</f>
        <v>0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</row>
  </sheetData>
  <mergeCells count="7">
    <mergeCell ref="I1:K1"/>
    <mergeCell ref="L1:N1"/>
    <mergeCell ref="AJ1:AO1"/>
    <mergeCell ref="AD1:AI1"/>
    <mergeCell ref="X1:AC1"/>
    <mergeCell ref="R1:W1"/>
    <mergeCell ref="O1:Q1"/>
  </mergeCells>
  <printOptions/>
  <pageMargins left="0" right="0" top="0" bottom="0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O19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16" customWidth="1"/>
    <col min="2" max="2" width="1.625" style="16" customWidth="1"/>
    <col min="3" max="3" width="13.625" style="15" customWidth="1"/>
    <col min="4" max="4" width="16.625" style="16" customWidth="1"/>
    <col min="5" max="7" width="7.00390625" style="18" customWidth="1"/>
    <col min="8" max="41" width="6.625" style="18" customWidth="1"/>
    <col min="42" max="16384" width="9.00390625" style="16" customWidth="1"/>
  </cols>
  <sheetData>
    <row r="1" spans="1:41" ht="13.5">
      <c r="A1" s="14" t="s">
        <v>886</v>
      </c>
      <c r="B1" s="14"/>
      <c r="E1" s="17"/>
      <c r="F1" s="17"/>
      <c r="G1" s="17"/>
      <c r="I1" s="36" t="s">
        <v>844</v>
      </c>
      <c r="J1" s="36"/>
      <c r="K1" s="36"/>
      <c r="L1" s="37" t="s">
        <v>845</v>
      </c>
      <c r="M1" s="36"/>
      <c r="N1" s="36"/>
      <c r="O1" s="38" t="s">
        <v>1186</v>
      </c>
      <c r="P1" s="36"/>
      <c r="Q1" s="36"/>
      <c r="R1" s="38" t="s">
        <v>1024</v>
      </c>
      <c r="S1" s="36"/>
      <c r="T1" s="36"/>
      <c r="U1" s="36"/>
      <c r="V1" s="36"/>
      <c r="W1" s="36"/>
      <c r="X1" s="36" t="s">
        <v>843</v>
      </c>
      <c r="Y1" s="36"/>
      <c r="Z1" s="36"/>
      <c r="AA1" s="36"/>
      <c r="AB1" s="36"/>
      <c r="AC1" s="36"/>
      <c r="AD1" s="36" t="s">
        <v>605</v>
      </c>
      <c r="AE1" s="36"/>
      <c r="AF1" s="36"/>
      <c r="AG1" s="36"/>
      <c r="AH1" s="36"/>
      <c r="AI1" s="36"/>
      <c r="AJ1" s="37" t="s">
        <v>851</v>
      </c>
      <c r="AK1" s="36"/>
      <c r="AL1" s="36"/>
      <c r="AM1" s="36"/>
      <c r="AN1" s="36"/>
      <c r="AO1" s="36"/>
    </row>
    <row r="2" spans="1:41" ht="13.5">
      <c r="A2" s="19" t="s">
        <v>437</v>
      </c>
      <c r="B2" s="19"/>
      <c r="C2" s="19" t="s">
        <v>9</v>
      </c>
      <c r="D2" s="19" t="s">
        <v>1196</v>
      </c>
      <c r="E2" s="19" t="s">
        <v>1197</v>
      </c>
      <c r="F2" s="19" t="s">
        <v>436</v>
      </c>
      <c r="G2" s="20" t="s">
        <v>811</v>
      </c>
      <c r="H2" s="20" t="s">
        <v>812</v>
      </c>
      <c r="I2" s="20" t="s">
        <v>846</v>
      </c>
      <c r="J2" s="21" t="s">
        <v>847</v>
      </c>
      <c r="K2" s="21" t="s">
        <v>848</v>
      </c>
      <c r="L2" s="20" t="s">
        <v>846</v>
      </c>
      <c r="M2" s="21" t="s">
        <v>847</v>
      </c>
      <c r="N2" s="21" t="s">
        <v>848</v>
      </c>
      <c r="O2" s="20" t="s">
        <v>140</v>
      </c>
      <c r="P2" s="20" t="s">
        <v>141</v>
      </c>
      <c r="Q2" s="20" t="s">
        <v>142</v>
      </c>
      <c r="R2" s="20" t="s">
        <v>140</v>
      </c>
      <c r="S2" s="20" t="s">
        <v>141</v>
      </c>
      <c r="T2" s="20" t="s">
        <v>142</v>
      </c>
      <c r="U2" s="20" t="s">
        <v>143</v>
      </c>
      <c r="V2" s="21" t="s">
        <v>847</v>
      </c>
      <c r="W2" s="21" t="s">
        <v>848</v>
      </c>
      <c r="X2" s="20" t="s">
        <v>140</v>
      </c>
      <c r="Y2" s="20" t="s">
        <v>141</v>
      </c>
      <c r="Z2" s="20" t="s">
        <v>142</v>
      </c>
      <c r="AA2" s="20" t="s">
        <v>143</v>
      </c>
      <c r="AB2" s="21" t="s">
        <v>847</v>
      </c>
      <c r="AC2" s="21" t="s">
        <v>848</v>
      </c>
      <c r="AD2" s="20" t="s">
        <v>140</v>
      </c>
      <c r="AE2" s="20" t="s">
        <v>141</v>
      </c>
      <c r="AF2" s="20" t="s">
        <v>142</v>
      </c>
      <c r="AG2" s="20" t="s">
        <v>143</v>
      </c>
      <c r="AH2" s="21" t="s">
        <v>847</v>
      </c>
      <c r="AI2" s="21" t="s">
        <v>848</v>
      </c>
      <c r="AJ2" s="20" t="s">
        <v>140</v>
      </c>
      <c r="AK2" s="20" t="s">
        <v>141</v>
      </c>
      <c r="AL2" s="20" t="s">
        <v>142</v>
      </c>
      <c r="AM2" s="20" t="s">
        <v>143</v>
      </c>
      <c r="AN2" s="21" t="s">
        <v>847</v>
      </c>
      <c r="AO2" s="21" t="s">
        <v>848</v>
      </c>
    </row>
    <row r="3" spans="1:41" ht="13.5">
      <c r="A3" s="15">
        <v>1</v>
      </c>
      <c r="B3" s="15"/>
      <c r="C3" s="15" t="s">
        <v>549</v>
      </c>
      <c r="D3" s="15" t="s">
        <v>92</v>
      </c>
      <c r="E3" s="22">
        <f aca="true" t="shared" si="0" ref="E3:E19">H3/G3</f>
        <v>54</v>
      </c>
      <c r="F3" s="23">
        <f aca="true" t="shared" si="1" ref="F3:F19">COUNT(I3:AO3)</f>
        <v>4</v>
      </c>
      <c r="G3" s="23">
        <f>IF(F3&lt;3,2,F3)-1</f>
        <v>3</v>
      </c>
      <c r="H3" s="24">
        <f>SUM(I3:AO3)-35</f>
        <v>162</v>
      </c>
      <c r="I3" s="25"/>
      <c r="J3" s="25"/>
      <c r="K3" s="25"/>
      <c r="L3" s="25"/>
      <c r="M3" s="25">
        <v>36</v>
      </c>
      <c r="N3" s="25"/>
      <c r="O3" s="25"/>
      <c r="P3" s="25"/>
      <c r="Q3" s="25"/>
      <c r="R3" s="25">
        <v>70</v>
      </c>
      <c r="S3" s="25"/>
      <c r="T3" s="25"/>
      <c r="U3" s="25"/>
      <c r="V3" s="25"/>
      <c r="W3" s="25"/>
      <c r="X3" s="25">
        <v>56</v>
      </c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>
        <v>35</v>
      </c>
      <c r="AK3" s="25"/>
      <c r="AL3" s="25"/>
      <c r="AM3" s="25"/>
      <c r="AN3" s="25"/>
      <c r="AO3" s="25"/>
    </row>
    <row r="4" spans="1:41" ht="13.5">
      <c r="A4" s="15">
        <v>2</v>
      </c>
      <c r="B4" s="15"/>
      <c r="C4" s="15" t="s">
        <v>106</v>
      </c>
      <c r="D4" s="28" t="s">
        <v>1198</v>
      </c>
      <c r="E4" s="22">
        <f t="shared" si="0"/>
        <v>20</v>
      </c>
      <c r="F4" s="23">
        <f t="shared" si="1"/>
        <v>5</v>
      </c>
      <c r="G4" s="23">
        <f>IF(F4&lt;3,2,F4)-1</f>
        <v>4</v>
      </c>
      <c r="H4" s="24">
        <f>SUM(I4:AO4)-6</f>
        <v>80</v>
      </c>
      <c r="I4" s="25"/>
      <c r="J4" s="25">
        <v>6</v>
      </c>
      <c r="K4" s="25"/>
      <c r="L4" s="25"/>
      <c r="M4" s="25">
        <v>24</v>
      </c>
      <c r="N4" s="25"/>
      <c r="O4" s="25"/>
      <c r="P4" s="25"/>
      <c r="Q4" s="25"/>
      <c r="R4" s="25">
        <v>21</v>
      </c>
      <c r="S4" s="25"/>
      <c r="T4" s="25"/>
      <c r="U4" s="25"/>
      <c r="V4" s="25"/>
      <c r="W4" s="25"/>
      <c r="X4" s="25">
        <v>21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>
        <v>14</v>
      </c>
      <c r="AK4" s="25"/>
      <c r="AL4" s="25"/>
      <c r="AM4" s="25"/>
      <c r="AN4" s="25"/>
      <c r="AO4" s="25"/>
    </row>
    <row r="5" spans="1:41" ht="13.5">
      <c r="A5" s="15">
        <v>3</v>
      </c>
      <c r="B5" s="15"/>
      <c r="C5" s="15" t="s">
        <v>107</v>
      </c>
      <c r="D5" s="28" t="s">
        <v>1198</v>
      </c>
      <c r="E5" s="22">
        <f t="shared" si="0"/>
        <v>19.75</v>
      </c>
      <c r="F5" s="23">
        <f t="shared" si="1"/>
        <v>5</v>
      </c>
      <c r="G5" s="23">
        <f>IF(F5&lt;3,2,F5)-1</f>
        <v>4</v>
      </c>
      <c r="H5" s="24">
        <f>SUM(I5:AO5)-6</f>
        <v>79</v>
      </c>
      <c r="I5" s="25"/>
      <c r="J5" s="25">
        <v>30</v>
      </c>
      <c r="K5" s="25"/>
      <c r="L5" s="25"/>
      <c r="M5" s="25">
        <v>6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>
        <v>21</v>
      </c>
      <c r="Y5" s="25"/>
      <c r="Z5" s="25"/>
      <c r="AA5" s="25"/>
      <c r="AB5" s="25"/>
      <c r="AC5" s="25"/>
      <c r="AD5" s="25">
        <v>14</v>
      </c>
      <c r="AE5" s="25"/>
      <c r="AF5" s="25"/>
      <c r="AG5" s="25"/>
      <c r="AH5" s="25"/>
      <c r="AI5" s="25"/>
      <c r="AJ5" s="25">
        <v>14</v>
      </c>
      <c r="AK5" s="25"/>
      <c r="AL5" s="25"/>
      <c r="AM5" s="25"/>
      <c r="AN5" s="25"/>
      <c r="AO5" s="25"/>
    </row>
    <row r="6" spans="1:41" ht="13.5">
      <c r="A6" s="15">
        <v>4</v>
      </c>
      <c r="B6" s="15"/>
      <c r="C6" s="27" t="s">
        <v>850</v>
      </c>
      <c r="D6" s="28" t="s">
        <v>1000</v>
      </c>
      <c r="E6" s="22">
        <f t="shared" si="0"/>
        <v>19</v>
      </c>
      <c r="F6" s="23">
        <f t="shared" si="1"/>
        <v>6</v>
      </c>
      <c r="G6" s="23">
        <f>IF(F6&lt;3,2,F6)-1</f>
        <v>5</v>
      </c>
      <c r="H6" s="24">
        <f>SUM(I6:AO6)-8</f>
        <v>95</v>
      </c>
      <c r="I6" s="25"/>
      <c r="J6" s="25"/>
      <c r="K6" s="25"/>
      <c r="L6" s="25"/>
      <c r="M6" s="25"/>
      <c r="N6" s="25">
        <v>25</v>
      </c>
      <c r="O6" s="25">
        <v>14</v>
      </c>
      <c r="P6" s="25"/>
      <c r="Q6" s="25"/>
      <c r="R6" s="25"/>
      <c r="S6" s="25"/>
      <c r="T6" s="25"/>
      <c r="U6" s="25"/>
      <c r="V6" s="25">
        <v>20</v>
      </c>
      <c r="W6" s="25"/>
      <c r="X6" s="25"/>
      <c r="Y6" s="25"/>
      <c r="Z6" s="25"/>
      <c r="AA6" s="25"/>
      <c r="AB6" s="25">
        <v>8</v>
      </c>
      <c r="AC6" s="25"/>
      <c r="AD6" s="25"/>
      <c r="AE6" s="25"/>
      <c r="AF6" s="25"/>
      <c r="AG6" s="25"/>
      <c r="AH6" s="25">
        <v>20</v>
      </c>
      <c r="AI6" s="25"/>
      <c r="AJ6" s="25"/>
      <c r="AK6" s="25"/>
      <c r="AL6" s="25"/>
      <c r="AM6" s="25"/>
      <c r="AN6" s="25">
        <v>16</v>
      </c>
      <c r="AO6" s="25"/>
    </row>
    <row r="7" spans="1:41" ht="13.5">
      <c r="A7" s="15">
        <v>5</v>
      </c>
      <c r="B7" s="15"/>
      <c r="C7" s="26" t="s">
        <v>552</v>
      </c>
      <c r="D7" s="15" t="s">
        <v>184</v>
      </c>
      <c r="E7" s="22">
        <f t="shared" si="0"/>
        <v>17</v>
      </c>
      <c r="F7" s="23">
        <f t="shared" si="1"/>
        <v>2</v>
      </c>
      <c r="G7" s="23">
        <f>IF(F7&lt;3,2,F7)</f>
        <v>2</v>
      </c>
      <c r="H7" s="24">
        <f>SUM(I7:AO7)</f>
        <v>34</v>
      </c>
      <c r="I7" s="25"/>
      <c r="J7" s="25"/>
      <c r="K7" s="25"/>
      <c r="L7" s="25"/>
      <c r="M7" s="25">
        <v>24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>
        <v>10</v>
      </c>
      <c r="AL7" s="25"/>
      <c r="AM7" s="25"/>
      <c r="AN7" s="25"/>
      <c r="AO7" s="25"/>
    </row>
    <row r="8" spans="1:41" ht="13.5">
      <c r="A8" s="15">
        <v>6</v>
      </c>
      <c r="B8" s="15"/>
      <c r="C8" s="15" t="s">
        <v>852</v>
      </c>
      <c r="D8" s="28" t="s">
        <v>1099</v>
      </c>
      <c r="E8" s="22">
        <f t="shared" si="0"/>
        <v>17</v>
      </c>
      <c r="F8" s="23">
        <f t="shared" si="1"/>
        <v>3</v>
      </c>
      <c r="G8" s="23">
        <f>IF(F8&lt;3,2,F8)</f>
        <v>3</v>
      </c>
      <c r="H8" s="24">
        <f>SUM(I8:AO8)</f>
        <v>51</v>
      </c>
      <c r="I8" s="25"/>
      <c r="J8" s="25"/>
      <c r="K8" s="25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>
        <v>6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>
        <v>20</v>
      </c>
      <c r="AO8" s="25"/>
    </row>
    <row r="9" spans="1:41" ht="13.5">
      <c r="A9" s="15">
        <v>7</v>
      </c>
      <c r="B9" s="15"/>
      <c r="C9" s="27" t="s">
        <v>853</v>
      </c>
      <c r="D9" s="26" t="s">
        <v>1199</v>
      </c>
      <c r="E9" s="22">
        <f t="shared" si="0"/>
        <v>15</v>
      </c>
      <c r="F9" s="23">
        <f t="shared" si="1"/>
        <v>2</v>
      </c>
      <c r="G9" s="23">
        <f>IF(F9&lt;3,2,F9)</f>
        <v>2</v>
      </c>
      <c r="H9" s="24">
        <f>SUM(I9:AO9)</f>
        <v>30</v>
      </c>
      <c r="I9" s="25"/>
      <c r="J9" s="25"/>
      <c r="K9" s="25"/>
      <c r="L9" s="25"/>
      <c r="M9" s="25">
        <v>30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>
        <v>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3.5">
      <c r="A10" s="15">
        <v>8</v>
      </c>
      <c r="B10" s="15"/>
      <c r="C10" s="26" t="s">
        <v>579</v>
      </c>
      <c r="D10" s="28" t="s">
        <v>896</v>
      </c>
      <c r="E10" s="22">
        <f t="shared" si="0"/>
        <v>13.5</v>
      </c>
      <c r="F10" s="23">
        <f t="shared" si="1"/>
        <v>5</v>
      </c>
      <c r="G10" s="23">
        <f>IF(F10&lt;3,2,F10)-1</f>
        <v>4</v>
      </c>
      <c r="H10" s="24">
        <f>SUM(I10:AO10)-1.5</f>
        <v>54</v>
      </c>
      <c r="I10" s="25"/>
      <c r="J10" s="25"/>
      <c r="K10" s="25"/>
      <c r="L10" s="25"/>
      <c r="M10" s="25"/>
      <c r="N10" s="25"/>
      <c r="O10" s="25"/>
      <c r="P10" s="25">
        <v>10</v>
      </c>
      <c r="Q10" s="25"/>
      <c r="R10" s="25"/>
      <c r="S10" s="25"/>
      <c r="T10" s="25"/>
      <c r="U10" s="25"/>
      <c r="V10" s="25">
        <v>16</v>
      </c>
      <c r="W10" s="25"/>
      <c r="X10" s="25"/>
      <c r="Y10" s="25">
        <v>16</v>
      </c>
      <c r="Z10" s="25"/>
      <c r="AA10" s="25"/>
      <c r="AB10" s="25"/>
      <c r="AC10" s="25"/>
      <c r="AD10" s="25"/>
      <c r="AE10" s="25">
        <v>12</v>
      </c>
      <c r="AF10" s="25"/>
      <c r="AG10" s="25"/>
      <c r="AH10" s="25"/>
      <c r="AI10" s="25"/>
      <c r="AJ10" s="25"/>
      <c r="AK10" s="25"/>
      <c r="AL10" s="25"/>
      <c r="AM10" s="25"/>
      <c r="AN10" s="25">
        <v>1.5</v>
      </c>
      <c r="AO10" s="25"/>
    </row>
    <row r="11" spans="1:41" ht="13.5">
      <c r="A11" s="15">
        <v>9</v>
      </c>
      <c r="B11" s="15"/>
      <c r="C11" s="26" t="s">
        <v>578</v>
      </c>
      <c r="D11" s="28" t="s">
        <v>1200</v>
      </c>
      <c r="E11" s="22">
        <f t="shared" si="0"/>
        <v>13.333333333333334</v>
      </c>
      <c r="F11" s="23">
        <f t="shared" si="1"/>
        <v>4</v>
      </c>
      <c r="G11" s="23">
        <f>IF(F11&lt;3,2,F11)-1</f>
        <v>3</v>
      </c>
      <c r="H11" s="24">
        <f>SUM(I11:AO11)-1.5</f>
        <v>40</v>
      </c>
      <c r="I11" s="25"/>
      <c r="J11" s="25"/>
      <c r="K11" s="25"/>
      <c r="L11" s="25">
        <v>8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v>16</v>
      </c>
      <c r="AC11" s="25"/>
      <c r="AD11" s="25"/>
      <c r="AE11" s="25">
        <v>16</v>
      </c>
      <c r="AF11" s="25"/>
      <c r="AG11" s="25"/>
      <c r="AH11" s="25"/>
      <c r="AI11" s="25"/>
      <c r="AJ11" s="25"/>
      <c r="AK11" s="25"/>
      <c r="AL11" s="25"/>
      <c r="AM11" s="25"/>
      <c r="AN11" s="25">
        <v>1.5</v>
      </c>
      <c r="AO11" s="25"/>
    </row>
    <row r="12" spans="1:41" ht="13.5">
      <c r="A12" s="15">
        <v>10</v>
      </c>
      <c r="B12" s="15"/>
      <c r="C12" s="26" t="s">
        <v>124</v>
      </c>
      <c r="D12" s="26" t="s">
        <v>1201</v>
      </c>
      <c r="E12" s="22">
        <f t="shared" si="0"/>
        <v>13</v>
      </c>
      <c r="F12" s="23">
        <f t="shared" si="1"/>
        <v>5</v>
      </c>
      <c r="G12" s="23">
        <f>IF(F12&lt;3,2,F12)-1</f>
        <v>4</v>
      </c>
      <c r="H12" s="24">
        <f>SUM(I12:AO12)-6</f>
        <v>52</v>
      </c>
      <c r="I12" s="25"/>
      <c r="J12" s="25"/>
      <c r="K12" s="25"/>
      <c r="L12" s="25">
        <v>16</v>
      </c>
      <c r="M12" s="25"/>
      <c r="N12" s="25"/>
      <c r="O12" s="25"/>
      <c r="P12" s="25">
        <v>6</v>
      </c>
      <c r="Q12" s="25"/>
      <c r="R12" s="25"/>
      <c r="S12" s="25"/>
      <c r="T12" s="25"/>
      <c r="U12" s="25"/>
      <c r="V12" s="25">
        <v>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>
        <v>16</v>
      </c>
      <c r="AI12" s="25"/>
      <c r="AJ12" s="25"/>
      <c r="AK12" s="25"/>
      <c r="AL12" s="25"/>
      <c r="AM12" s="25"/>
      <c r="AN12" s="25">
        <v>12</v>
      </c>
      <c r="AO12" s="25"/>
    </row>
    <row r="13" spans="1:41" ht="13.5">
      <c r="A13" s="15">
        <v>11</v>
      </c>
      <c r="B13" s="15"/>
      <c r="C13" s="27" t="s">
        <v>1202</v>
      </c>
      <c r="D13" s="26" t="s">
        <v>1169</v>
      </c>
      <c r="E13" s="22">
        <f t="shared" si="0"/>
        <v>10</v>
      </c>
      <c r="F13" s="23">
        <f t="shared" si="1"/>
        <v>1</v>
      </c>
      <c r="G13" s="23">
        <f>IF(F13&lt;3,2,F13)</f>
        <v>2</v>
      </c>
      <c r="H13" s="24">
        <f>SUM(I13:AO13)</f>
        <v>20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>
        <v>20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13.5">
      <c r="A14" s="15">
        <v>12</v>
      </c>
      <c r="B14" s="15"/>
      <c r="C14" s="27" t="s">
        <v>849</v>
      </c>
      <c r="D14" s="26" t="s">
        <v>1203</v>
      </c>
      <c r="E14" s="22">
        <f t="shared" si="0"/>
        <v>6.5</v>
      </c>
      <c r="F14" s="23">
        <f t="shared" si="1"/>
        <v>3</v>
      </c>
      <c r="G14" s="23">
        <f>IF(F14&lt;3,2,F14)</f>
        <v>3</v>
      </c>
      <c r="H14" s="24">
        <f>SUM(I14:AO14)</f>
        <v>19.5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>
        <v>6</v>
      </c>
      <c r="AC14" s="25"/>
      <c r="AD14" s="25"/>
      <c r="AE14" s="25"/>
      <c r="AF14" s="25"/>
      <c r="AG14" s="25"/>
      <c r="AH14" s="25">
        <v>1.5</v>
      </c>
      <c r="AI14" s="25"/>
      <c r="AJ14" s="25"/>
      <c r="AK14" s="25"/>
      <c r="AL14" s="25"/>
      <c r="AM14" s="25"/>
      <c r="AN14" s="25">
        <v>12</v>
      </c>
      <c r="AO14" s="25"/>
    </row>
    <row r="15" spans="1:41" ht="13.5">
      <c r="A15" s="15">
        <v>13</v>
      </c>
      <c r="B15" s="15"/>
      <c r="C15" s="15" t="s">
        <v>94</v>
      </c>
      <c r="D15" s="15" t="s">
        <v>867</v>
      </c>
      <c r="E15" s="22">
        <f t="shared" si="0"/>
        <v>5.25</v>
      </c>
      <c r="F15" s="23">
        <f t="shared" si="1"/>
        <v>7</v>
      </c>
      <c r="G15" s="23">
        <f>IF(F15&lt;3,2,F15)-1</f>
        <v>6</v>
      </c>
      <c r="H15" s="24">
        <f>SUM(I15:AO15)-1.5</f>
        <v>31.5</v>
      </c>
      <c r="I15" s="25">
        <v>8</v>
      </c>
      <c r="J15" s="25"/>
      <c r="K15" s="25"/>
      <c r="L15" s="25"/>
      <c r="M15" s="25">
        <v>6</v>
      </c>
      <c r="N15" s="25"/>
      <c r="O15" s="25"/>
      <c r="P15" s="25">
        <v>4</v>
      </c>
      <c r="Q15" s="25"/>
      <c r="R15" s="25"/>
      <c r="S15" s="25"/>
      <c r="T15" s="25"/>
      <c r="U15" s="25"/>
      <c r="V15" s="25">
        <v>6</v>
      </c>
      <c r="W15" s="25"/>
      <c r="X15" s="25"/>
      <c r="Y15" s="25"/>
      <c r="Z15" s="25"/>
      <c r="AA15" s="25"/>
      <c r="AB15" s="25">
        <v>1.5</v>
      </c>
      <c r="AC15" s="25"/>
      <c r="AD15" s="25"/>
      <c r="AE15" s="25"/>
      <c r="AF15" s="25"/>
      <c r="AG15" s="25"/>
      <c r="AH15" s="25">
        <v>6</v>
      </c>
      <c r="AI15" s="25"/>
      <c r="AJ15" s="25"/>
      <c r="AK15" s="25"/>
      <c r="AL15" s="25"/>
      <c r="AM15" s="25"/>
      <c r="AN15" s="25">
        <v>1.5</v>
      </c>
      <c r="AO15" s="25"/>
    </row>
    <row r="16" spans="1:41" ht="13.5">
      <c r="A16" s="15">
        <v>14</v>
      </c>
      <c r="B16" s="15"/>
      <c r="C16" s="26" t="s">
        <v>1204</v>
      </c>
      <c r="D16" s="26" t="s">
        <v>1205</v>
      </c>
      <c r="E16" s="22">
        <f t="shared" si="0"/>
        <v>3.6</v>
      </c>
      <c r="F16" s="23">
        <f t="shared" si="1"/>
        <v>2</v>
      </c>
      <c r="G16" s="23">
        <f>IF(F16&lt;3,2,F16)</f>
        <v>2</v>
      </c>
      <c r="H16" s="24">
        <f>SUM(I16:AO16)</f>
        <v>7.2</v>
      </c>
      <c r="I16" s="25"/>
      <c r="J16" s="25">
        <v>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>
        <v>1.2</v>
      </c>
      <c r="AH16" s="25"/>
      <c r="AI16" s="25"/>
      <c r="AJ16" s="25"/>
      <c r="AK16" s="25"/>
      <c r="AL16" s="25"/>
      <c r="AM16" s="25"/>
      <c r="AN16" s="25"/>
      <c r="AO16" s="25"/>
    </row>
    <row r="17" spans="1:41" ht="13.5">
      <c r="A17" s="15">
        <v>15</v>
      </c>
      <c r="B17" s="15"/>
      <c r="C17" s="27" t="s">
        <v>1206</v>
      </c>
      <c r="D17" s="27" t="s">
        <v>1207</v>
      </c>
      <c r="E17" s="22">
        <f t="shared" si="0"/>
        <v>3.5</v>
      </c>
      <c r="F17" s="23">
        <f t="shared" si="1"/>
        <v>3</v>
      </c>
      <c r="G17" s="23">
        <f>IF(F17&lt;3,2,F17)</f>
        <v>3</v>
      </c>
      <c r="H17" s="24">
        <f>SUM(I17:AO17)</f>
        <v>10.5</v>
      </c>
      <c r="I17" s="25"/>
      <c r="J17" s="25"/>
      <c r="K17" s="25"/>
      <c r="L17" s="25"/>
      <c r="M17" s="25"/>
      <c r="N17" s="25"/>
      <c r="O17" s="25"/>
      <c r="P17" s="25">
        <v>6</v>
      </c>
      <c r="Q17" s="25"/>
      <c r="R17" s="25"/>
      <c r="S17" s="25"/>
      <c r="T17" s="25"/>
      <c r="U17" s="25"/>
      <c r="V17" s="25">
        <v>1.5</v>
      </c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3.5">
      <c r="A18" s="15">
        <v>16</v>
      </c>
      <c r="B18" s="15"/>
      <c r="C18" s="27" t="s">
        <v>865</v>
      </c>
      <c r="D18" s="15" t="s">
        <v>184</v>
      </c>
      <c r="E18" s="22">
        <f t="shared" si="0"/>
        <v>0.75</v>
      </c>
      <c r="F18" s="23">
        <f t="shared" si="1"/>
        <v>1</v>
      </c>
      <c r="G18" s="23">
        <f>IF(F18&lt;3,2,F18)</f>
        <v>2</v>
      </c>
      <c r="H18" s="24">
        <f>SUM(I18:AO18)</f>
        <v>1.5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v>1.5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ht="13.5">
      <c r="A19" s="15">
        <v>16</v>
      </c>
      <c r="B19" s="15"/>
      <c r="C19" s="26" t="s">
        <v>301</v>
      </c>
      <c r="D19" s="26" t="s">
        <v>897</v>
      </c>
      <c r="E19" s="22">
        <f t="shared" si="0"/>
        <v>0.75</v>
      </c>
      <c r="F19" s="23">
        <f t="shared" si="1"/>
        <v>1</v>
      </c>
      <c r="G19" s="23">
        <f>IF(F19&lt;3,2,F19)</f>
        <v>2</v>
      </c>
      <c r="H19" s="24">
        <f>SUM(I19:AO19)</f>
        <v>1.5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>
        <v>1.5</v>
      </c>
      <c r="AO19" s="25"/>
    </row>
  </sheetData>
  <mergeCells count="7">
    <mergeCell ref="I1:K1"/>
    <mergeCell ref="L1:N1"/>
    <mergeCell ref="AJ1:AO1"/>
    <mergeCell ref="AD1:AI1"/>
    <mergeCell ref="X1:AC1"/>
    <mergeCell ref="R1:W1"/>
    <mergeCell ref="O1:Q1"/>
  </mergeCells>
  <printOptions/>
  <pageMargins left="0" right="0" top="0" bottom="0" header="0.5118110236220472" footer="0.5118110236220472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D290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0" width="6.625" style="1" customWidth="1"/>
  </cols>
  <sheetData>
    <row r="1" spans="1:30" ht="13.5">
      <c r="A1" s="5" t="s">
        <v>220</v>
      </c>
      <c r="B1" s="5"/>
      <c r="E1" s="4"/>
      <c r="F1" s="4"/>
      <c r="I1" s="41" t="s">
        <v>844</v>
      </c>
      <c r="J1" s="41"/>
      <c r="K1" s="40" t="s">
        <v>845</v>
      </c>
      <c r="L1" s="41"/>
      <c r="M1" s="40" t="s">
        <v>1208</v>
      </c>
      <c r="N1" s="41"/>
      <c r="O1" s="40" t="s">
        <v>1026</v>
      </c>
      <c r="P1" s="41"/>
      <c r="Q1" s="41"/>
      <c r="R1" s="41"/>
      <c r="S1" s="41" t="s">
        <v>843</v>
      </c>
      <c r="T1" s="41"/>
      <c r="U1" s="41"/>
      <c r="V1" s="41"/>
      <c r="W1" s="40" t="s">
        <v>605</v>
      </c>
      <c r="X1" s="41"/>
      <c r="Y1" s="41"/>
      <c r="Z1" s="41"/>
      <c r="AA1" s="40" t="s">
        <v>851</v>
      </c>
      <c r="AB1" s="41"/>
      <c r="AC1" s="41"/>
      <c r="AD1" s="41"/>
    </row>
    <row r="2" spans="1:30" ht="13.5">
      <c r="A2" s="6" t="s">
        <v>437</v>
      </c>
      <c r="B2" s="6"/>
      <c r="C2" s="7" t="s">
        <v>9</v>
      </c>
      <c r="D2" s="7" t="s">
        <v>440</v>
      </c>
      <c r="E2" s="7" t="s">
        <v>435</v>
      </c>
      <c r="F2" s="7" t="s">
        <v>436</v>
      </c>
      <c r="G2" s="7" t="s">
        <v>221</v>
      </c>
      <c r="H2" s="7" t="s">
        <v>222</v>
      </c>
      <c r="I2" s="7" t="s">
        <v>846</v>
      </c>
      <c r="J2" s="7" t="s">
        <v>899</v>
      </c>
      <c r="K2" s="7" t="s">
        <v>846</v>
      </c>
      <c r="L2" s="7" t="s">
        <v>899</v>
      </c>
      <c r="M2" s="7" t="s">
        <v>140</v>
      </c>
      <c r="N2" s="7" t="s">
        <v>141</v>
      </c>
      <c r="O2" s="7" t="s">
        <v>140</v>
      </c>
      <c r="P2" s="7" t="s">
        <v>141</v>
      </c>
      <c r="Q2" s="7" t="s">
        <v>142</v>
      </c>
      <c r="R2" s="7" t="s">
        <v>899</v>
      </c>
      <c r="S2" s="7" t="s">
        <v>140</v>
      </c>
      <c r="T2" s="7" t="s">
        <v>141</v>
      </c>
      <c r="U2" s="7" t="s">
        <v>142</v>
      </c>
      <c r="V2" s="7" t="s">
        <v>899</v>
      </c>
      <c r="W2" s="7" t="s">
        <v>140</v>
      </c>
      <c r="X2" s="7" t="s">
        <v>141</v>
      </c>
      <c r="Y2" s="7" t="s">
        <v>142</v>
      </c>
      <c r="Z2" s="7" t="s">
        <v>899</v>
      </c>
      <c r="AA2" s="7" t="s">
        <v>140</v>
      </c>
      <c r="AB2" s="7" t="s">
        <v>141</v>
      </c>
      <c r="AC2" s="7" t="s">
        <v>142</v>
      </c>
      <c r="AD2" s="7" t="s">
        <v>899</v>
      </c>
    </row>
    <row r="3" spans="1:30" ht="13.5">
      <c r="A3" s="9">
        <v>1</v>
      </c>
      <c r="B3" s="9"/>
      <c r="C3" s="9" t="s">
        <v>279</v>
      </c>
      <c r="D3" s="9" t="s">
        <v>889</v>
      </c>
      <c r="E3" s="12">
        <f aca="true" t="shared" si="0" ref="E3:E34">H3/G3</f>
        <v>71.5</v>
      </c>
      <c r="F3" s="13">
        <f aca="true" t="shared" si="1" ref="F3:F34">COUNT(I3:AD3)</f>
        <v>2</v>
      </c>
      <c r="G3" s="13">
        <f>IF(F3&lt;3,2,F3)</f>
        <v>2</v>
      </c>
      <c r="H3" s="10">
        <f>SUM(I3:AD3)</f>
        <v>143</v>
      </c>
      <c r="I3" s="10">
        <v>78</v>
      </c>
      <c r="J3" s="10"/>
      <c r="K3" s="10">
        <v>65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9"/>
      <c r="X3" s="9"/>
      <c r="Y3" s="9"/>
      <c r="Z3" s="10"/>
      <c r="AA3" s="9"/>
      <c r="AB3" s="9"/>
      <c r="AC3" s="9"/>
      <c r="AD3" s="10"/>
    </row>
    <row r="4" spans="1:30" ht="13.5">
      <c r="A4" s="9">
        <v>2</v>
      </c>
      <c r="B4" s="9"/>
      <c r="C4" s="9" t="s">
        <v>240</v>
      </c>
      <c r="D4" s="31" t="s">
        <v>888</v>
      </c>
      <c r="E4" s="12">
        <f t="shared" si="0"/>
        <v>65</v>
      </c>
      <c r="F4" s="13">
        <f t="shared" si="1"/>
        <v>2</v>
      </c>
      <c r="G4" s="13">
        <f>IF(F4&lt;3,2,F4)</f>
        <v>2</v>
      </c>
      <c r="H4" s="10">
        <f>SUM(I4:AD4)</f>
        <v>130</v>
      </c>
      <c r="I4" s="10">
        <v>65</v>
      </c>
      <c r="J4" s="10"/>
      <c r="K4" s="10">
        <v>65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10"/>
      <c r="AA4" s="9"/>
      <c r="AB4" s="9"/>
      <c r="AC4" s="9"/>
      <c r="AD4" s="10"/>
    </row>
    <row r="5" spans="1:30" ht="13.5">
      <c r="A5" s="9">
        <v>3</v>
      </c>
      <c r="B5" s="9"/>
      <c r="C5" s="11" t="s">
        <v>709</v>
      </c>
      <c r="D5" s="11" t="s">
        <v>891</v>
      </c>
      <c r="E5" s="12">
        <f t="shared" si="0"/>
        <v>56.666666666666664</v>
      </c>
      <c r="F5" s="13">
        <f t="shared" si="1"/>
        <v>4</v>
      </c>
      <c r="G5" s="13">
        <f>IF(F5&lt;3,2,F5)-1</f>
        <v>3</v>
      </c>
      <c r="H5" s="10">
        <f>SUM(I5:AD5)-22</f>
        <v>170</v>
      </c>
      <c r="I5" s="10">
        <v>30</v>
      </c>
      <c r="J5" s="10"/>
      <c r="K5" s="10">
        <v>22</v>
      </c>
      <c r="L5" s="10"/>
      <c r="M5" s="10">
        <v>70</v>
      </c>
      <c r="N5" s="10"/>
      <c r="O5" s="10"/>
      <c r="P5" s="10"/>
      <c r="Q5" s="10"/>
      <c r="R5" s="10"/>
      <c r="S5" s="10"/>
      <c r="T5" s="10"/>
      <c r="U5" s="10"/>
      <c r="V5" s="10"/>
      <c r="W5" s="9">
        <v>70</v>
      </c>
      <c r="X5" s="9"/>
      <c r="Y5" s="9"/>
      <c r="Z5" s="10"/>
      <c r="AA5" s="9"/>
      <c r="AB5" s="9"/>
      <c r="AC5" s="9"/>
      <c r="AD5" s="10"/>
    </row>
    <row r="6" spans="1:30" ht="13.5">
      <c r="A6" s="9">
        <v>4</v>
      </c>
      <c r="B6" s="9"/>
      <c r="C6" s="11" t="s">
        <v>229</v>
      </c>
      <c r="D6" s="11" t="s">
        <v>892</v>
      </c>
      <c r="E6" s="12">
        <f t="shared" si="0"/>
        <v>39</v>
      </c>
      <c r="F6" s="13">
        <f t="shared" si="1"/>
        <v>1</v>
      </c>
      <c r="G6" s="13">
        <f aca="true" t="shared" si="2" ref="G6:G11">IF(F6&lt;3,2,F6)</f>
        <v>2</v>
      </c>
      <c r="H6" s="10">
        <f aca="true" t="shared" si="3" ref="H6:H11">SUM(I6:AD6)</f>
        <v>78</v>
      </c>
      <c r="I6" s="10"/>
      <c r="J6" s="10"/>
      <c r="K6" s="10">
        <v>78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9"/>
      <c r="Y6" s="9"/>
      <c r="Z6" s="10"/>
      <c r="AA6" s="9"/>
      <c r="AB6" s="9"/>
      <c r="AC6" s="9"/>
      <c r="AD6" s="10"/>
    </row>
    <row r="7" spans="1:30" ht="13.5">
      <c r="A7" s="9">
        <v>5</v>
      </c>
      <c r="B7" s="9"/>
      <c r="C7" s="9" t="s">
        <v>281</v>
      </c>
      <c r="D7" s="9" t="s">
        <v>902</v>
      </c>
      <c r="E7" s="12">
        <f t="shared" si="0"/>
        <v>33.333333333333336</v>
      </c>
      <c r="F7" s="13">
        <f t="shared" si="1"/>
        <v>3</v>
      </c>
      <c r="G7" s="13">
        <f t="shared" si="2"/>
        <v>3</v>
      </c>
      <c r="H7" s="10">
        <f t="shared" si="3"/>
        <v>100</v>
      </c>
      <c r="I7" s="10">
        <v>22</v>
      </c>
      <c r="J7" s="10"/>
      <c r="K7" s="10">
        <v>22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">
        <v>56</v>
      </c>
      <c r="X7" s="9"/>
      <c r="Y7" s="9"/>
      <c r="Z7" s="10"/>
      <c r="AA7" s="9"/>
      <c r="AB7" s="9"/>
      <c r="AC7" s="9"/>
      <c r="AD7" s="10"/>
    </row>
    <row r="8" spans="1:30" ht="13.5">
      <c r="A8" s="9">
        <v>6</v>
      </c>
      <c r="B8" s="9"/>
      <c r="C8" s="11" t="s">
        <v>250</v>
      </c>
      <c r="D8" s="11" t="s">
        <v>113</v>
      </c>
      <c r="E8" s="12">
        <f t="shared" si="0"/>
        <v>32.5</v>
      </c>
      <c r="F8" s="13">
        <f t="shared" si="1"/>
        <v>1</v>
      </c>
      <c r="G8" s="13">
        <f t="shared" si="2"/>
        <v>2</v>
      </c>
      <c r="H8" s="10">
        <f t="shared" si="3"/>
        <v>65</v>
      </c>
      <c r="I8" s="10"/>
      <c r="J8" s="10"/>
      <c r="K8" s="10">
        <v>65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/>
      <c r="X8" s="9"/>
      <c r="Y8" s="9"/>
      <c r="Z8" s="10"/>
      <c r="AA8" s="9"/>
      <c r="AB8" s="9"/>
      <c r="AC8" s="9"/>
      <c r="AD8" s="10"/>
    </row>
    <row r="9" spans="1:30" ht="13.5">
      <c r="A9" s="9">
        <v>7</v>
      </c>
      <c r="B9" s="9"/>
      <c r="C9" s="11" t="s">
        <v>275</v>
      </c>
      <c r="D9" s="11" t="s">
        <v>892</v>
      </c>
      <c r="E9" s="12">
        <f t="shared" si="0"/>
        <v>26</v>
      </c>
      <c r="F9" s="13">
        <f t="shared" si="1"/>
        <v>1</v>
      </c>
      <c r="G9" s="13">
        <f t="shared" si="2"/>
        <v>2</v>
      </c>
      <c r="H9" s="10">
        <f t="shared" si="3"/>
        <v>52</v>
      </c>
      <c r="I9" s="10"/>
      <c r="J9" s="10"/>
      <c r="K9" s="10">
        <v>52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9"/>
      <c r="X9" s="9"/>
      <c r="Y9" s="9"/>
      <c r="Z9" s="10"/>
      <c r="AA9" s="9"/>
      <c r="AB9" s="9"/>
      <c r="AC9" s="9"/>
      <c r="AD9" s="10"/>
    </row>
    <row r="10" spans="1:30" ht="13.5">
      <c r="A10" s="9">
        <v>7</v>
      </c>
      <c r="B10" s="9"/>
      <c r="C10" s="9" t="s">
        <v>248</v>
      </c>
      <c r="D10" s="9" t="s">
        <v>536</v>
      </c>
      <c r="E10" s="12">
        <f t="shared" si="0"/>
        <v>26</v>
      </c>
      <c r="F10" s="13">
        <f t="shared" si="1"/>
        <v>1</v>
      </c>
      <c r="G10" s="13">
        <f t="shared" si="2"/>
        <v>2</v>
      </c>
      <c r="H10" s="10">
        <f t="shared" si="3"/>
        <v>52</v>
      </c>
      <c r="I10" s="10">
        <v>52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"/>
      <c r="X10" s="9"/>
      <c r="Y10" s="9"/>
      <c r="Z10" s="10"/>
      <c r="AA10" s="9"/>
      <c r="AB10" s="9"/>
      <c r="AC10" s="9"/>
      <c r="AD10" s="10"/>
    </row>
    <row r="11" spans="1:30" ht="13.5">
      <c r="A11" s="9">
        <v>9</v>
      </c>
      <c r="B11" s="9"/>
      <c r="C11" s="9" t="s">
        <v>255</v>
      </c>
      <c r="D11" s="9" t="s">
        <v>902</v>
      </c>
      <c r="E11" s="12">
        <f t="shared" si="0"/>
        <v>19</v>
      </c>
      <c r="F11" s="13">
        <f t="shared" si="1"/>
        <v>2</v>
      </c>
      <c r="G11" s="13">
        <f t="shared" si="2"/>
        <v>2</v>
      </c>
      <c r="H11" s="10">
        <f t="shared" si="3"/>
        <v>38</v>
      </c>
      <c r="I11" s="10">
        <v>8</v>
      </c>
      <c r="J11" s="10"/>
      <c r="K11" s="10">
        <v>30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9"/>
      <c r="Z11" s="10"/>
      <c r="AA11" s="9"/>
      <c r="AB11" s="9"/>
      <c r="AC11" s="9"/>
      <c r="AD11" s="10"/>
    </row>
    <row r="12" spans="1:30" ht="13.5">
      <c r="A12" s="9">
        <v>10</v>
      </c>
      <c r="B12" s="9"/>
      <c r="C12" s="11" t="s">
        <v>685</v>
      </c>
      <c r="D12" s="9" t="s">
        <v>893</v>
      </c>
      <c r="E12" s="12">
        <f t="shared" si="0"/>
        <v>15.74</v>
      </c>
      <c r="F12" s="13">
        <f t="shared" si="1"/>
        <v>6</v>
      </c>
      <c r="G12" s="13">
        <f>IF(F12&lt;3,2,F12)-1</f>
        <v>5</v>
      </c>
      <c r="H12" s="10">
        <f>SUM(I12:AD12)-1</f>
        <v>78.7</v>
      </c>
      <c r="I12" s="10"/>
      <c r="J12" s="10"/>
      <c r="K12" s="10">
        <v>8</v>
      </c>
      <c r="L12" s="10"/>
      <c r="M12" s="10">
        <v>56</v>
      </c>
      <c r="N12" s="10"/>
      <c r="O12" s="10"/>
      <c r="P12" s="10"/>
      <c r="Q12" s="10">
        <v>5.6</v>
      </c>
      <c r="R12" s="10"/>
      <c r="S12" s="10"/>
      <c r="T12" s="10"/>
      <c r="U12" s="10">
        <v>4.9</v>
      </c>
      <c r="V12" s="10"/>
      <c r="W12" s="9"/>
      <c r="X12" s="9"/>
      <c r="Y12" s="9">
        <v>4.2</v>
      </c>
      <c r="Z12" s="10"/>
      <c r="AA12" s="9"/>
      <c r="AB12" s="9"/>
      <c r="AC12" s="9">
        <v>1</v>
      </c>
      <c r="AD12" s="10"/>
    </row>
    <row r="13" spans="1:30" ht="13.5">
      <c r="A13" s="9">
        <v>11</v>
      </c>
      <c r="B13" s="9"/>
      <c r="C13" s="11" t="s">
        <v>289</v>
      </c>
      <c r="D13" s="11" t="s">
        <v>113</v>
      </c>
      <c r="E13" s="12">
        <f t="shared" si="0"/>
        <v>15</v>
      </c>
      <c r="F13" s="13">
        <f t="shared" si="1"/>
        <v>2</v>
      </c>
      <c r="G13" s="13">
        <f>IF(F13&lt;3,2,F13)</f>
        <v>2</v>
      </c>
      <c r="H13" s="10">
        <f>SUM(I13:AD13)</f>
        <v>30</v>
      </c>
      <c r="I13" s="10">
        <v>22</v>
      </c>
      <c r="J13" s="10"/>
      <c r="K13" s="10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9"/>
      <c r="Y13" s="9"/>
      <c r="Z13" s="10"/>
      <c r="AA13" s="9"/>
      <c r="AB13" s="9"/>
      <c r="AC13" s="9"/>
      <c r="AD13" s="10"/>
    </row>
    <row r="14" spans="1:30" ht="13.5">
      <c r="A14" s="9">
        <v>12</v>
      </c>
      <c r="B14" s="9"/>
      <c r="C14" s="11" t="s">
        <v>675</v>
      </c>
      <c r="D14" s="9" t="s">
        <v>902</v>
      </c>
      <c r="E14" s="12">
        <f t="shared" si="0"/>
        <v>13</v>
      </c>
      <c r="F14" s="13">
        <f t="shared" si="1"/>
        <v>2</v>
      </c>
      <c r="G14" s="13">
        <f>IF(F14&lt;3,2,F14)</f>
        <v>2</v>
      </c>
      <c r="H14" s="10">
        <f>SUM(I14:AD14)</f>
        <v>26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20</v>
      </c>
      <c r="U14" s="10"/>
      <c r="V14" s="10"/>
      <c r="W14" s="9"/>
      <c r="X14" s="9">
        <v>6</v>
      </c>
      <c r="Y14" s="9"/>
      <c r="Z14" s="10"/>
      <c r="AA14" s="9"/>
      <c r="AB14" s="9"/>
      <c r="AC14" s="9"/>
      <c r="AD14" s="10"/>
    </row>
    <row r="15" spans="1:30" ht="13.5">
      <c r="A15" s="9">
        <v>13</v>
      </c>
      <c r="B15" s="9"/>
      <c r="C15" s="11" t="s">
        <v>277</v>
      </c>
      <c r="D15" s="11" t="s">
        <v>891</v>
      </c>
      <c r="E15" s="12">
        <f t="shared" si="0"/>
        <v>12.833333333333334</v>
      </c>
      <c r="F15" s="13">
        <f t="shared" si="1"/>
        <v>3</v>
      </c>
      <c r="G15" s="13">
        <f>IF(F15&lt;3,2,F15)</f>
        <v>3</v>
      </c>
      <c r="H15" s="10">
        <f>SUM(I15:AD15)</f>
        <v>38.5</v>
      </c>
      <c r="I15" s="10"/>
      <c r="J15" s="10"/>
      <c r="K15" s="10"/>
      <c r="L15" s="10"/>
      <c r="M15" s="10">
        <v>28</v>
      </c>
      <c r="N15" s="10"/>
      <c r="O15" s="10"/>
      <c r="P15" s="10"/>
      <c r="Q15" s="10">
        <v>7</v>
      </c>
      <c r="R15" s="10"/>
      <c r="S15" s="10"/>
      <c r="T15" s="10"/>
      <c r="U15" s="10"/>
      <c r="V15" s="10"/>
      <c r="W15" s="9"/>
      <c r="X15" s="9"/>
      <c r="Y15" s="9"/>
      <c r="Z15" s="10"/>
      <c r="AA15" s="9"/>
      <c r="AB15" s="9"/>
      <c r="AC15" s="9">
        <v>3.5</v>
      </c>
      <c r="AD15" s="10"/>
    </row>
    <row r="16" spans="1:30" ht="13.5">
      <c r="A16" s="9">
        <v>14</v>
      </c>
      <c r="B16" s="9"/>
      <c r="C16" s="11" t="s">
        <v>688</v>
      </c>
      <c r="D16" s="9" t="s">
        <v>902</v>
      </c>
      <c r="E16" s="12">
        <f t="shared" si="0"/>
        <v>12.5</v>
      </c>
      <c r="F16" s="13">
        <f t="shared" si="1"/>
        <v>3</v>
      </c>
      <c r="G16" s="13">
        <f>IF(F16&lt;3,2,F16)</f>
        <v>3</v>
      </c>
      <c r="H16" s="10">
        <f>SUM(I16:AD16)</f>
        <v>37.5</v>
      </c>
      <c r="I16" s="10"/>
      <c r="J16" s="10"/>
      <c r="K16" s="10"/>
      <c r="L16" s="10"/>
      <c r="M16" s="10"/>
      <c r="N16" s="10"/>
      <c r="O16" s="10"/>
      <c r="P16" s="10">
        <v>20</v>
      </c>
      <c r="Q16" s="10"/>
      <c r="R16" s="10"/>
      <c r="S16" s="10"/>
      <c r="T16" s="10">
        <v>16</v>
      </c>
      <c r="U16" s="10"/>
      <c r="V16" s="10"/>
      <c r="W16" s="9"/>
      <c r="X16" s="9">
        <v>1.5</v>
      </c>
      <c r="Y16" s="9"/>
      <c r="Z16" s="10"/>
      <c r="AA16" s="9"/>
      <c r="AB16" s="9"/>
      <c r="AC16" s="9"/>
      <c r="AD16" s="10"/>
    </row>
    <row r="17" spans="1:30" ht="13.5">
      <c r="A17" s="9">
        <v>15</v>
      </c>
      <c r="B17" s="9"/>
      <c r="C17" s="11" t="s">
        <v>258</v>
      </c>
      <c r="D17" s="11" t="s">
        <v>891</v>
      </c>
      <c r="E17" s="12">
        <f t="shared" si="0"/>
        <v>12</v>
      </c>
      <c r="F17" s="13">
        <f t="shared" si="1"/>
        <v>2</v>
      </c>
      <c r="G17" s="13">
        <f>IF(F17&lt;3,2,F17)</f>
        <v>2</v>
      </c>
      <c r="H17" s="10">
        <f>SUM(I17:AD17)</f>
        <v>24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9">
        <v>12</v>
      </c>
      <c r="Y17" s="9"/>
      <c r="Z17" s="10"/>
      <c r="AA17" s="9"/>
      <c r="AB17" s="9">
        <v>12</v>
      </c>
      <c r="AC17" s="9"/>
      <c r="AD17" s="10"/>
    </row>
    <row r="18" spans="1:30" ht="13.5">
      <c r="A18" s="9">
        <v>16</v>
      </c>
      <c r="B18" s="9"/>
      <c r="C18" s="11" t="s">
        <v>693</v>
      </c>
      <c r="D18" s="11" t="s">
        <v>891</v>
      </c>
      <c r="E18" s="12">
        <f t="shared" si="0"/>
        <v>12</v>
      </c>
      <c r="F18" s="13">
        <f t="shared" si="1"/>
        <v>4</v>
      </c>
      <c r="G18" s="13">
        <f>IF(F18&lt;3,2,F18)-1</f>
        <v>3</v>
      </c>
      <c r="H18" s="10">
        <f>SUM(I18:AD18)-6</f>
        <v>36</v>
      </c>
      <c r="I18" s="10">
        <v>16</v>
      </c>
      <c r="J18" s="10"/>
      <c r="K18" s="10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9"/>
      <c r="X18" s="9">
        <v>6</v>
      </c>
      <c r="Y18" s="9"/>
      <c r="Z18" s="10"/>
      <c r="AA18" s="9"/>
      <c r="AB18" s="9">
        <v>12</v>
      </c>
      <c r="AC18" s="9"/>
      <c r="AD18" s="10"/>
    </row>
    <row r="19" spans="1:30" ht="13.5">
      <c r="A19" s="9">
        <v>17</v>
      </c>
      <c r="B19" s="9"/>
      <c r="C19" s="11" t="s">
        <v>682</v>
      </c>
      <c r="D19" s="31" t="s">
        <v>887</v>
      </c>
      <c r="E19" s="12">
        <f t="shared" si="0"/>
        <v>11.75</v>
      </c>
      <c r="F19" s="13">
        <f t="shared" si="1"/>
        <v>2</v>
      </c>
      <c r="G19" s="13">
        <f aca="true" t="shared" si="4" ref="G19:G39">IF(F19&lt;3,2,F19)</f>
        <v>2</v>
      </c>
      <c r="H19" s="10">
        <f aca="true" t="shared" si="5" ref="H19:H39">SUM(I19:AD19)</f>
        <v>23.5</v>
      </c>
      <c r="I19" s="10"/>
      <c r="J19" s="10"/>
      <c r="K19" s="10"/>
      <c r="L19" s="10"/>
      <c r="M19" s="10"/>
      <c r="N19" s="10">
        <v>20</v>
      </c>
      <c r="O19" s="10"/>
      <c r="P19" s="10"/>
      <c r="Q19" s="10"/>
      <c r="R19" s="10"/>
      <c r="S19" s="10"/>
      <c r="T19" s="10"/>
      <c r="U19" s="10"/>
      <c r="V19" s="10"/>
      <c r="W19" s="9"/>
      <c r="X19" s="9"/>
      <c r="Y19" s="9"/>
      <c r="Z19" s="10"/>
      <c r="AA19" s="9"/>
      <c r="AB19" s="9"/>
      <c r="AC19" s="9">
        <v>3.5</v>
      </c>
      <c r="AD19" s="10"/>
    </row>
    <row r="20" spans="1:30" ht="13.5">
      <c r="A20" s="9">
        <v>18</v>
      </c>
      <c r="B20" s="9"/>
      <c r="C20" s="9" t="s">
        <v>233</v>
      </c>
      <c r="D20" s="9" t="s">
        <v>902</v>
      </c>
      <c r="E20" s="12">
        <f t="shared" si="0"/>
        <v>11</v>
      </c>
      <c r="F20" s="13">
        <f t="shared" si="1"/>
        <v>1</v>
      </c>
      <c r="G20" s="13">
        <f t="shared" si="4"/>
        <v>2</v>
      </c>
      <c r="H20" s="10">
        <f t="shared" si="5"/>
        <v>22</v>
      </c>
      <c r="I20" s="10">
        <v>22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9"/>
      <c r="Y20" s="9"/>
      <c r="Z20" s="10"/>
      <c r="AA20" s="9"/>
      <c r="AB20" s="9"/>
      <c r="AC20" s="9"/>
      <c r="AD20" s="10"/>
    </row>
    <row r="21" spans="1:30" ht="13.5">
      <c r="A21" s="9">
        <v>18</v>
      </c>
      <c r="B21" s="9"/>
      <c r="C21" s="11" t="s">
        <v>256</v>
      </c>
      <c r="D21" s="11" t="s">
        <v>889</v>
      </c>
      <c r="E21" s="12">
        <f t="shared" si="0"/>
        <v>11</v>
      </c>
      <c r="F21" s="13">
        <f t="shared" si="1"/>
        <v>1</v>
      </c>
      <c r="G21" s="13">
        <f t="shared" si="4"/>
        <v>2</v>
      </c>
      <c r="H21" s="10">
        <f t="shared" si="5"/>
        <v>22</v>
      </c>
      <c r="I21" s="10">
        <v>22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9"/>
      <c r="X21" s="9"/>
      <c r="Y21" s="9"/>
      <c r="Z21" s="10"/>
      <c r="AA21" s="9"/>
      <c r="AB21" s="9"/>
      <c r="AC21" s="9"/>
      <c r="AD21" s="10"/>
    </row>
    <row r="22" spans="1:30" ht="13.5">
      <c r="A22" s="9">
        <v>18</v>
      </c>
      <c r="B22" s="9"/>
      <c r="C22" s="9" t="s">
        <v>249</v>
      </c>
      <c r="D22" s="30" t="s">
        <v>900</v>
      </c>
      <c r="E22" s="12">
        <f t="shared" si="0"/>
        <v>11</v>
      </c>
      <c r="F22" s="13">
        <f t="shared" si="1"/>
        <v>1</v>
      </c>
      <c r="G22" s="13">
        <f t="shared" si="4"/>
        <v>2</v>
      </c>
      <c r="H22" s="10">
        <f t="shared" si="5"/>
        <v>22</v>
      </c>
      <c r="I22" s="10">
        <v>22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/>
      <c r="Y22" s="9"/>
      <c r="Z22" s="10"/>
      <c r="AA22" s="9"/>
      <c r="AB22" s="9"/>
      <c r="AC22" s="9"/>
      <c r="AD22" s="10"/>
    </row>
    <row r="23" spans="1:30" ht="13.5">
      <c r="A23" s="9">
        <v>18</v>
      </c>
      <c r="B23" s="9"/>
      <c r="C23" s="11" t="s">
        <v>273</v>
      </c>
      <c r="D23" s="11" t="s">
        <v>113</v>
      </c>
      <c r="E23" s="12">
        <f t="shared" si="0"/>
        <v>11</v>
      </c>
      <c r="F23" s="13">
        <f t="shared" si="1"/>
        <v>1</v>
      </c>
      <c r="G23" s="13">
        <f t="shared" si="4"/>
        <v>2</v>
      </c>
      <c r="H23" s="10">
        <f t="shared" si="5"/>
        <v>22</v>
      </c>
      <c r="I23" s="10"/>
      <c r="J23" s="10"/>
      <c r="K23" s="10">
        <v>22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9"/>
      <c r="Y23" s="9"/>
      <c r="Z23" s="10"/>
      <c r="AA23" s="9"/>
      <c r="AB23" s="9"/>
      <c r="AC23" s="9"/>
      <c r="AD23" s="10"/>
    </row>
    <row r="24" spans="1:30" ht="13.5">
      <c r="A24" s="9">
        <v>22</v>
      </c>
      <c r="B24" s="9"/>
      <c r="C24" s="9" t="s">
        <v>827</v>
      </c>
      <c r="D24" s="31" t="s">
        <v>888</v>
      </c>
      <c r="E24" s="12">
        <f t="shared" si="0"/>
        <v>11</v>
      </c>
      <c r="F24" s="13">
        <f t="shared" si="1"/>
        <v>2</v>
      </c>
      <c r="G24" s="13">
        <f t="shared" si="4"/>
        <v>2</v>
      </c>
      <c r="H24" s="10">
        <f t="shared" si="5"/>
        <v>22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/>
      <c r="X24" s="9">
        <v>12</v>
      </c>
      <c r="Y24" s="9"/>
      <c r="Z24" s="10"/>
      <c r="AA24" s="9"/>
      <c r="AB24" s="9">
        <v>10</v>
      </c>
      <c r="AC24" s="9"/>
      <c r="AD24" s="10"/>
    </row>
    <row r="25" spans="1:30" ht="13.5">
      <c r="A25" s="9">
        <v>23</v>
      </c>
      <c r="B25" s="9"/>
      <c r="C25" s="9" t="s">
        <v>680</v>
      </c>
      <c r="D25" s="31" t="s">
        <v>888</v>
      </c>
      <c r="E25" s="12">
        <f t="shared" si="0"/>
        <v>10</v>
      </c>
      <c r="F25" s="13">
        <f t="shared" si="1"/>
        <v>1</v>
      </c>
      <c r="G25" s="13">
        <f t="shared" si="4"/>
        <v>2</v>
      </c>
      <c r="H25" s="10">
        <f t="shared" si="5"/>
        <v>20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"/>
      <c r="X25" s="9">
        <v>20</v>
      </c>
      <c r="Y25" s="9"/>
      <c r="Z25" s="10"/>
      <c r="AA25" s="9"/>
      <c r="AB25" s="9"/>
      <c r="AC25" s="9"/>
      <c r="AD25" s="10"/>
    </row>
    <row r="26" spans="1:30" ht="13.5">
      <c r="A26" s="9">
        <v>23</v>
      </c>
      <c r="B26" s="9"/>
      <c r="C26" s="11" t="s">
        <v>694</v>
      </c>
      <c r="D26" s="30" t="s">
        <v>900</v>
      </c>
      <c r="E26" s="12">
        <f t="shared" si="0"/>
        <v>10</v>
      </c>
      <c r="F26" s="13">
        <f t="shared" si="1"/>
        <v>1</v>
      </c>
      <c r="G26" s="13">
        <f t="shared" si="4"/>
        <v>2</v>
      </c>
      <c r="H26" s="10">
        <f t="shared" si="5"/>
        <v>20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9"/>
      <c r="X26" s="9"/>
      <c r="Y26" s="9"/>
      <c r="Z26" s="10"/>
      <c r="AA26" s="9"/>
      <c r="AB26" s="9">
        <v>20</v>
      </c>
      <c r="AC26" s="9"/>
      <c r="AD26" s="10"/>
    </row>
    <row r="27" spans="1:30" ht="13.5">
      <c r="A27" s="9">
        <v>25</v>
      </c>
      <c r="B27" s="9"/>
      <c r="C27" s="9" t="s">
        <v>696</v>
      </c>
      <c r="D27" s="31" t="s">
        <v>888</v>
      </c>
      <c r="E27" s="12">
        <f t="shared" si="0"/>
        <v>8.75</v>
      </c>
      <c r="F27" s="13">
        <f t="shared" si="1"/>
        <v>2</v>
      </c>
      <c r="G27" s="13">
        <f t="shared" si="4"/>
        <v>2</v>
      </c>
      <c r="H27" s="10">
        <f t="shared" si="5"/>
        <v>17.5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9">
        <v>16</v>
      </c>
      <c r="Y27" s="9"/>
      <c r="Z27" s="10"/>
      <c r="AA27" s="9"/>
      <c r="AB27" s="9">
        <v>1.5</v>
      </c>
      <c r="AC27" s="9"/>
      <c r="AD27" s="10"/>
    </row>
    <row r="28" spans="1:30" ht="13.5">
      <c r="A28" s="9">
        <v>26</v>
      </c>
      <c r="B28" s="9"/>
      <c r="C28" s="9" t="s">
        <v>670</v>
      </c>
      <c r="D28" s="11" t="s">
        <v>889</v>
      </c>
      <c r="E28" s="12">
        <f t="shared" si="0"/>
        <v>8.4</v>
      </c>
      <c r="F28" s="13">
        <f t="shared" si="1"/>
        <v>2</v>
      </c>
      <c r="G28" s="13">
        <f t="shared" si="4"/>
        <v>2</v>
      </c>
      <c r="H28" s="10">
        <f t="shared" si="5"/>
        <v>16.8</v>
      </c>
      <c r="I28" s="10"/>
      <c r="J28" s="10"/>
      <c r="K28" s="10"/>
      <c r="L28" s="10"/>
      <c r="M28" s="10"/>
      <c r="N28" s="10">
        <v>14</v>
      </c>
      <c r="O28" s="10"/>
      <c r="P28" s="10"/>
      <c r="Q28" s="10"/>
      <c r="R28" s="10"/>
      <c r="S28" s="10"/>
      <c r="T28" s="10"/>
      <c r="U28" s="10"/>
      <c r="V28" s="10"/>
      <c r="W28" s="9"/>
      <c r="X28" s="9"/>
      <c r="Y28" s="9">
        <v>2.8</v>
      </c>
      <c r="Z28" s="10"/>
      <c r="AA28" s="9"/>
      <c r="AB28" s="9"/>
      <c r="AC28" s="9"/>
      <c r="AD28" s="10"/>
    </row>
    <row r="29" spans="1:30" ht="13.5">
      <c r="A29" s="9">
        <v>27</v>
      </c>
      <c r="B29" s="9"/>
      <c r="C29" s="9" t="s">
        <v>706</v>
      </c>
      <c r="D29" s="11" t="s">
        <v>892</v>
      </c>
      <c r="E29" s="12">
        <f t="shared" si="0"/>
        <v>8</v>
      </c>
      <c r="F29" s="13">
        <f t="shared" si="1"/>
        <v>1</v>
      </c>
      <c r="G29" s="13">
        <f t="shared" si="4"/>
        <v>2</v>
      </c>
      <c r="H29" s="10">
        <f t="shared" si="5"/>
        <v>16</v>
      </c>
      <c r="I29" s="10">
        <v>16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9"/>
      <c r="X29" s="9"/>
      <c r="Y29" s="9"/>
      <c r="Z29" s="10"/>
      <c r="AA29" s="9"/>
      <c r="AB29" s="9"/>
      <c r="AC29" s="9"/>
      <c r="AD29" s="10"/>
    </row>
    <row r="30" spans="1:30" ht="13.5">
      <c r="A30" s="9">
        <v>27</v>
      </c>
      <c r="B30" s="9"/>
      <c r="C30" s="11" t="s">
        <v>528</v>
      </c>
      <c r="D30" s="11" t="s">
        <v>892</v>
      </c>
      <c r="E30" s="12">
        <f t="shared" si="0"/>
        <v>8</v>
      </c>
      <c r="F30" s="13">
        <f t="shared" si="1"/>
        <v>1</v>
      </c>
      <c r="G30" s="13">
        <f t="shared" si="4"/>
        <v>2</v>
      </c>
      <c r="H30" s="10">
        <f t="shared" si="5"/>
        <v>16</v>
      </c>
      <c r="I30" s="10">
        <v>16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9"/>
      <c r="Y30" s="9"/>
      <c r="Z30" s="10"/>
      <c r="AA30" s="9"/>
      <c r="AB30" s="9"/>
      <c r="AC30" s="9"/>
      <c r="AD30" s="10"/>
    </row>
    <row r="31" spans="1:30" ht="13.5">
      <c r="A31" s="9">
        <v>27</v>
      </c>
      <c r="B31" s="9"/>
      <c r="C31" s="11" t="s">
        <v>1027</v>
      </c>
      <c r="D31" s="11" t="s">
        <v>889</v>
      </c>
      <c r="E31" s="12">
        <f t="shared" si="0"/>
        <v>8</v>
      </c>
      <c r="F31" s="13">
        <f t="shared" si="1"/>
        <v>1</v>
      </c>
      <c r="G31" s="13">
        <f t="shared" si="4"/>
        <v>2</v>
      </c>
      <c r="H31" s="10">
        <f t="shared" si="5"/>
        <v>16</v>
      </c>
      <c r="I31" s="10"/>
      <c r="J31" s="10"/>
      <c r="K31" s="10"/>
      <c r="L31" s="10"/>
      <c r="M31" s="10"/>
      <c r="N31" s="10"/>
      <c r="O31" s="10"/>
      <c r="P31" s="10">
        <v>16</v>
      </c>
      <c r="Q31" s="10"/>
      <c r="R31" s="10"/>
      <c r="S31" s="10"/>
      <c r="T31" s="10"/>
      <c r="U31" s="10"/>
      <c r="V31" s="10"/>
      <c r="W31" s="9"/>
      <c r="X31" s="9"/>
      <c r="Y31" s="9"/>
      <c r="Z31" s="10"/>
      <c r="AA31" s="9"/>
      <c r="AB31" s="9"/>
      <c r="AC31" s="9"/>
      <c r="AD31" s="10"/>
    </row>
    <row r="32" spans="1:30" ht="13.5">
      <c r="A32" s="9">
        <v>27</v>
      </c>
      <c r="B32" s="9"/>
      <c r="C32" s="9" t="s">
        <v>276</v>
      </c>
      <c r="D32" s="11" t="s">
        <v>901</v>
      </c>
      <c r="E32" s="12">
        <f t="shared" si="0"/>
        <v>8</v>
      </c>
      <c r="F32" s="13">
        <f t="shared" si="1"/>
        <v>1</v>
      </c>
      <c r="G32" s="13">
        <f t="shared" si="4"/>
        <v>2</v>
      </c>
      <c r="H32" s="10">
        <f t="shared" si="5"/>
        <v>16</v>
      </c>
      <c r="I32" s="10">
        <v>16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"/>
      <c r="X32" s="9"/>
      <c r="Y32" s="9"/>
      <c r="Z32" s="10"/>
      <c r="AA32" s="9"/>
      <c r="AB32" s="9"/>
      <c r="AC32" s="9"/>
      <c r="AD32" s="10"/>
    </row>
    <row r="33" spans="1:30" ht="13.5">
      <c r="A33" s="9">
        <v>27</v>
      </c>
      <c r="B33" s="9"/>
      <c r="C33" s="11" t="s">
        <v>259</v>
      </c>
      <c r="D33" s="31" t="s">
        <v>888</v>
      </c>
      <c r="E33" s="12">
        <f t="shared" si="0"/>
        <v>8</v>
      </c>
      <c r="F33" s="13">
        <f t="shared" si="1"/>
        <v>1</v>
      </c>
      <c r="G33" s="13">
        <f t="shared" si="4"/>
        <v>2</v>
      </c>
      <c r="H33" s="10">
        <f t="shared" si="5"/>
        <v>16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9"/>
      <c r="X33" s="9"/>
      <c r="Y33" s="9"/>
      <c r="Z33" s="10"/>
      <c r="AA33" s="9"/>
      <c r="AB33" s="9">
        <v>16</v>
      </c>
      <c r="AC33" s="9"/>
      <c r="AD33" s="10"/>
    </row>
    <row r="34" spans="1:30" ht="13.5">
      <c r="A34" s="9">
        <v>32</v>
      </c>
      <c r="B34" s="9"/>
      <c r="C34" s="11" t="s">
        <v>703</v>
      </c>
      <c r="D34" s="11" t="s">
        <v>892</v>
      </c>
      <c r="E34" s="12">
        <f t="shared" si="0"/>
        <v>8</v>
      </c>
      <c r="F34" s="13">
        <f t="shared" si="1"/>
        <v>2</v>
      </c>
      <c r="G34" s="13">
        <f t="shared" si="4"/>
        <v>2</v>
      </c>
      <c r="H34" s="10">
        <f t="shared" si="5"/>
        <v>16</v>
      </c>
      <c r="I34" s="10">
        <v>8</v>
      </c>
      <c r="J34" s="10"/>
      <c r="K34" s="10">
        <v>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9"/>
      <c r="X34" s="9"/>
      <c r="Y34" s="9"/>
      <c r="Z34" s="10"/>
      <c r="AA34" s="9"/>
      <c r="AB34" s="9"/>
      <c r="AC34" s="9"/>
      <c r="AD34" s="10"/>
    </row>
    <row r="35" spans="1:30" ht="13.5">
      <c r="A35" s="9">
        <v>32</v>
      </c>
      <c r="B35" s="9"/>
      <c r="C35" s="11" t="s">
        <v>466</v>
      </c>
      <c r="D35" s="11" t="s">
        <v>113</v>
      </c>
      <c r="E35" s="12">
        <f aca="true" t="shared" si="6" ref="E35:E66">H35/G35</f>
        <v>8</v>
      </c>
      <c r="F35" s="13">
        <f aca="true" t="shared" si="7" ref="F35:F66">COUNT(I35:AD35)</f>
        <v>2</v>
      </c>
      <c r="G35" s="13">
        <f t="shared" si="4"/>
        <v>2</v>
      </c>
      <c r="H35" s="10">
        <f t="shared" si="5"/>
        <v>16</v>
      </c>
      <c r="I35" s="10">
        <v>8</v>
      </c>
      <c r="J35" s="10"/>
      <c r="K35" s="10">
        <v>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9"/>
      <c r="X35" s="9"/>
      <c r="Y35" s="9"/>
      <c r="Z35" s="10"/>
      <c r="AA35" s="9"/>
      <c r="AB35" s="9"/>
      <c r="AC35" s="9"/>
      <c r="AD35" s="10"/>
    </row>
    <row r="36" spans="1:30" ht="13.5">
      <c r="A36" s="9">
        <v>32</v>
      </c>
      <c r="B36" s="9"/>
      <c r="C36" s="11" t="s">
        <v>305</v>
      </c>
      <c r="D36" s="11" t="s">
        <v>113</v>
      </c>
      <c r="E36" s="12">
        <f t="shared" si="6"/>
        <v>8</v>
      </c>
      <c r="F36" s="13">
        <f t="shared" si="7"/>
        <v>2</v>
      </c>
      <c r="G36" s="13">
        <f t="shared" si="4"/>
        <v>2</v>
      </c>
      <c r="H36" s="10">
        <f t="shared" si="5"/>
        <v>16</v>
      </c>
      <c r="I36" s="10">
        <v>8</v>
      </c>
      <c r="J36" s="10"/>
      <c r="K36" s="10">
        <v>8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9"/>
      <c r="X36" s="9"/>
      <c r="Y36" s="9"/>
      <c r="Z36" s="10"/>
      <c r="AA36" s="9"/>
      <c r="AB36" s="9"/>
      <c r="AC36" s="9"/>
      <c r="AD36" s="10"/>
    </row>
    <row r="37" spans="1:30" ht="13.5">
      <c r="A37" s="9">
        <v>32</v>
      </c>
      <c r="B37" s="9"/>
      <c r="C37" s="11" t="s">
        <v>306</v>
      </c>
      <c r="D37" s="11" t="s">
        <v>113</v>
      </c>
      <c r="E37" s="12">
        <f t="shared" si="6"/>
        <v>8</v>
      </c>
      <c r="F37" s="13">
        <f t="shared" si="7"/>
        <v>2</v>
      </c>
      <c r="G37" s="13">
        <f t="shared" si="4"/>
        <v>2</v>
      </c>
      <c r="H37" s="10">
        <f t="shared" si="5"/>
        <v>16</v>
      </c>
      <c r="I37" s="10">
        <v>8</v>
      </c>
      <c r="J37" s="10"/>
      <c r="K37" s="10">
        <v>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9"/>
      <c r="X37" s="9"/>
      <c r="Y37" s="9"/>
      <c r="Z37" s="10"/>
      <c r="AA37" s="9"/>
      <c r="AB37" s="9"/>
      <c r="AC37" s="9"/>
      <c r="AD37" s="10"/>
    </row>
    <row r="38" spans="1:30" ht="13.5">
      <c r="A38" s="9">
        <v>32</v>
      </c>
      <c r="B38" s="9"/>
      <c r="C38" s="11" t="s">
        <v>307</v>
      </c>
      <c r="D38" s="11" t="s">
        <v>113</v>
      </c>
      <c r="E38" s="12">
        <f t="shared" si="6"/>
        <v>8</v>
      </c>
      <c r="F38" s="13">
        <f t="shared" si="7"/>
        <v>2</v>
      </c>
      <c r="G38" s="13">
        <f t="shared" si="4"/>
        <v>2</v>
      </c>
      <c r="H38" s="10">
        <f t="shared" si="5"/>
        <v>16</v>
      </c>
      <c r="I38" s="10">
        <v>8</v>
      </c>
      <c r="J38" s="10"/>
      <c r="K38" s="10">
        <v>8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"/>
      <c r="X38" s="9"/>
      <c r="Y38" s="9"/>
      <c r="Z38" s="10"/>
      <c r="AA38" s="9"/>
      <c r="AB38" s="9"/>
      <c r="AC38" s="9"/>
      <c r="AD38" s="10"/>
    </row>
    <row r="39" spans="1:30" ht="13.5">
      <c r="A39" s="9">
        <v>37</v>
      </c>
      <c r="B39" s="9"/>
      <c r="C39" s="11" t="s">
        <v>511</v>
      </c>
      <c r="D39" s="11" t="s">
        <v>889</v>
      </c>
      <c r="E39" s="12">
        <f t="shared" si="6"/>
        <v>7.666666666666667</v>
      </c>
      <c r="F39" s="13">
        <f t="shared" si="7"/>
        <v>3</v>
      </c>
      <c r="G39" s="13">
        <f t="shared" si="4"/>
        <v>3</v>
      </c>
      <c r="H39" s="10">
        <f t="shared" si="5"/>
        <v>23</v>
      </c>
      <c r="I39" s="10">
        <v>8</v>
      </c>
      <c r="J39" s="10"/>
      <c r="K39" s="10">
        <v>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9"/>
      <c r="X39" s="9"/>
      <c r="Y39" s="9"/>
      <c r="Z39" s="10"/>
      <c r="AA39" s="9"/>
      <c r="AB39" s="9"/>
      <c r="AC39" s="9">
        <v>7</v>
      </c>
      <c r="AD39" s="10"/>
    </row>
    <row r="40" spans="1:30" ht="13.5">
      <c r="A40" s="9">
        <v>38</v>
      </c>
      <c r="B40" s="9"/>
      <c r="C40" s="9" t="s">
        <v>690</v>
      </c>
      <c r="D40" s="11" t="s">
        <v>889</v>
      </c>
      <c r="E40" s="12">
        <f t="shared" si="6"/>
        <v>7.466666666666666</v>
      </c>
      <c r="F40" s="13">
        <f t="shared" si="7"/>
        <v>4</v>
      </c>
      <c r="G40" s="13">
        <f>IF(F40&lt;3,2,F40)-1</f>
        <v>3</v>
      </c>
      <c r="H40" s="10">
        <f>SUM(I40:AD40)-2.1</f>
        <v>22.4</v>
      </c>
      <c r="I40" s="10"/>
      <c r="J40" s="10"/>
      <c r="K40" s="10"/>
      <c r="L40" s="10"/>
      <c r="M40" s="10">
        <v>14</v>
      </c>
      <c r="N40" s="10"/>
      <c r="O40" s="10"/>
      <c r="P40" s="10"/>
      <c r="Q40" s="10">
        <v>4.2</v>
      </c>
      <c r="R40" s="10"/>
      <c r="S40" s="10"/>
      <c r="T40" s="10"/>
      <c r="U40" s="10"/>
      <c r="V40" s="10"/>
      <c r="W40" s="9"/>
      <c r="X40" s="9"/>
      <c r="Y40" s="9">
        <v>4.2</v>
      </c>
      <c r="Z40" s="10"/>
      <c r="AA40" s="9"/>
      <c r="AB40" s="9"/>
      <c r="AC40" s="9">
        <v>2.1</v>
      </c>
      <c r="AD40" s="10"/>
    </row>
    <row r="41" spans="1:30" ht="13.5">
      <c r="A41" s="9">
        <v>39</v>
      </c>
      <c r="B41" s="9"/>
      <c r="C41" s="11" t="s">
        <v>910</v>
      </c>
      <c r="D41" s="11" t="s">
        <v>889</v>
      </c>
      <c r="E41" s="12">
        <f t="shared" si="6"/>
        <v>6.733333333333334</v>
      </c>
      <c r="F41" s="13">
        <f t="shared" si="7"/>
        <v>3</v>
      </c>
      <c r="G41" s="13">
        <f aca="true" t="shared" si="8" ref="G41:G72">IF(F41&lt;3,2,F41)</f>
        <v>3</v>
      </c>
      <c r="H41" s="10">
        <f aca="true" t="shared" si="9" ref="H41:H72">SUM(I41:AD41)</f>
        <v>20.200000000000003</v>
      </c>
      <c r="I41" s="10"/>
      <c r="J41" s="10"/>
      <c r="K41" s="10"/>
      <c r="L41" s="10"/>
      <c r="M41" s="10"/>
      <c r="N41" s="10">
        <v>16</v>
      </c>
      <c r="O41" s="10"/>
      <c r="P41" s="10"/>
      <c r="Q41" s="10">
        <v>2.1</v>
      </c>
      <c r="R41" s="10"/>
      <c r="S41" s="10"/>
      <c r="T41" s="10"/>
      <c r="U41" s="10">
        <v>2.1</v>
      </c>
      <c r="V41" s="10"/>
      <c r="W41" s="9"/>
      <c r="X41" s="9"/>
      <c r="Y41" s="9"/>
      <c r="Z41" s="10"/>
      <c r="AA41" s="9"/>
      <c r="AB41" s="9"/>
      <c r="AC41" s="9"/>
      <c r="AD41" s="10"/>
    </row>
    <row r="42" spans="1:30" ht="13.5">
      <c r="A42" s="9">
        <v>40</v>
      </c>
      <c r="B42" s="9"/>
      <c r="C42" s="11" t="s">
        <v>687</v>
      </c>
      <c r="D42" s="11" t="s">
        <v>686</v>
      </c>
      <c r="E42" s="12">
        <f t="shared" si="6"/>
        <v>6</v>
      </c>
      <c r="F42" s="13">
        <f t="shared" si="7"/>
        <v>2</v>
      </c>
      <c r="G42" s="13">
        <f t="shared" si="8"/>
        <v>2</v>
      </c>
      <c r="H42" s="10">
        <f t="shared" si="9"/>
        <v>12</v>
      </c>
      <c r="I42" s="10">
        <v>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9"/>
      <c r="X42" s="9"/>
      <c r="Y42" s="9"/>
      <c r="Z42" s="10"/>
      <c r="AA42" s="9"/>
      <c r="AB42" s="9">
        <v>4</v>
      </c>
      <c r="AC42" s="9"/>
      <c r="AD42" s="10"/>
    </row>
    <row r="43" spans="1:30" ht="13.5">
      <c r="A43" s="9">
        <v>41</v>
      </c>
      <c r="B43" s="9"/>
      <c r="C43" s="9" t="s">
        <v>826</v>
      </c>
      <c r="D43" s="11" t="s">
        <v>889</v>
      </c>
      <c r="E43" s="12">
        <f t="shared" si="6"/>
        <v>5.6</v>
      </c>
      <c r="F43" s="13">
        <f t="shared" si="7"/>
        <v>2</v>
      </c>
      <c r="G43" s="13">
        <f t="shared" si="8"/>
        <v>2</v>
      </c>
      <c r="H43" s="10">
        <f t="shared" si="9"/>
        <v>11.2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9"/>
      <c r="X43" s="9"/>
      <c r="Y43" s="9">
        <v>7</v>
      </c>
      <c r="Z43" s="10"/>
      <c r="AA43" s="9"/>
      <c r="AB43" s="9"/>
      <c r="AC43" s="9">
        <v>4.2</v>
      </c>
      <c r="AD43" s="10"/>
    </row>
    <row r="44" spans="1:30" ht="13.5">
      <c r="A44" s="9">
        <v>42</v>
      </c>
      <c r="B44" s="9"/>
      <c r="C44" s="31" t="s">
        <v>1034</v>
      </c>
      <c r="D44" s="11" t="s">
        <v>891</v>
      </c>
      <c r="E44" s="12">
        <f t="shared" si="6"/>
        <v>5.4</v>
      </c>
      <c r="F44" s="13">
        <f t="shared" si="7"/>
        <v>2</v>
      </c>
      <c r="G44" s="13">
        <f t="shared" si="8"/>
        <v>2</v>
      </c>
      <c r="H44" s="10">
        <f t="shared" si="9"/>
        <v>10.8</v>
      </c>
      <c r="I44" s="10"/>
      <c r="J44" s="10"/>
      <c r="K44" s="10"/>
      <c r="L44" s="10"/>
      <c r="M44" s="10"/>
      <c r="N44" s="10">
        <v>8</v>
      </c>
      <c r="O44" s="10"/>
      <c r="P44" s="10"/>
      <c r="Q44" s="10">
        <v>2.8</v>
      </c>
      <c r="R44" s="10"/>
      <c r="S44" s="10"/>
      <c r="T44" s="10"/>
      <c r="U44" s="10"/>
      <c r="V44" s="10"/>
      <c r="W44" s="9"/>
      <c r="X44" s="9"/>
      <c r="Y44" s="9"/>
      <c r="Z44" s="10"/>
      <c r="AA44" s="9"/>
      <c r="AB44" s="9"/>
      <c r="AC44" s="9"/>
      <c r="AD44" s="10"/>
    </row>
    <row r="45" spans="1:30" ht="13.5">
      <c r="A45" s="9">
        <v>43</v>
      </c>
      <c r="B45" s="9"/>
      <c r="C45" s="11" t="s">
        <v>254</v>
      </c>
      <c r="D45" s="11" t="s">
        <v>889</v>
      </c>
      <c r="E45" s="12">
        <f t="shared" si="6"/>
        <v>5</v>
      </c>
      <c r="F45" s="13">
        <f t="shared" si="7"/>
        <v>2</v>
      </c>
      <c r="G45" s="13">
        <f t="shared" si="8"/>
        <v>2</v>
      </c>
      <c r="H45" s="10">
        <f t="shared" si="9"/>
        <v>10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9"/>
      <c r="X45" s="9">
        <v>6</v>
      </c>
      <c r="Y45" s="9"/>
      <c r="Z45" s="10"/>
      <c r="AA45" s="9"/>
      <c r="AB45" s="9">
        <v>4</v>
      </c>
      <c r="AC45" s="9"/>
      <c r="AD45" s="10"/>
    </row>
    <row r="46" spans="1:30" ht="13.5">
      <c r="A46" s="9">
        <v>44</v>
      </c>
      <c r="B46" s="9"/>
      <c r="C46" s="11" t="s">
        <v>704</v>
      </c>
      <c r="D46" s="31" t="s">
        <v>887</v>
      </c>
      <c r="E46" s="12">
        <f t="shared" si="6"/>
        <v>4.9</v>
      </c>
      <c r="F46" s="13">
        <f t="shared" si="7"/>
        <v>2</v>
      </c>
      <c r="G46" s="13">
        <f t="shared" si="8"/>
        <v>2</v>
      </c>
      <c r="H46" s="10">
        <f t="shared" si="9"/>
        <v>9.8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9"/>
      <c r="X46" s="9"/>
      <c r="Y46" s="9">
        <v>5.6</v>
      </c>
      <c r="Z46" s="10"/>
      <c r="AA46" s="9"/>
      <c r="AB46" s="9"/>
      <c r="AC46" s="9">
        <v>4.2</v>
      </c>
      <c r="AD46" s="10"/>
    </row>
    <row r="47" spans="1:30" ht="13.5">
      <c r="A47" s="9">
        <v>45</v>
      </c>
      <c r="B47" s="9"/>
      <c r="C47" s="31" t="s">
        <v>1023</v>
      </c>
      <c r="D47" s="32" t="s">
        <v>909</v>
      </c>
      <c r="E47" s="12">
        <f t="shared" si="6"/>
        <v>4.5</v>
      </c>
      <c r="F47" s="13">
        <f t="shared" si="7"/>
        <v>2</v>
      </c>
      <c r="G47" s="13">
        <f t="shared" si="8"/>
        <v>2</v>
      </c>
      <c r="H47" s="10">
        <f t="shared" si="9"/>
        <v>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9"/>
      <c r="X47" s="9">
        <v>5</v>
      </c>
      <c r="Y47" s="9"/>
      <c r="Z47" s="10"/>
      <c r="AA47" s="9"/>
      <c r="AB47" s="9">
        <v>4</v>
      </c>
      <c r="AC47" s="9"/>
      <c r="AD47" s="10"/>
    </row>
    <row r="48" spans="1:30" ht="13.5">
      <c r="A48" s="9">
        <v>46</v>
      </c>
      <c r="B48" s="9"/>
      <c r="C48" s="31" t="s">
        <v>1211</v>
      </c>
      <c r="D48" s="31" t="s">
        <v>887</v>
      </c>
      <c r="E48" s="12">
        <f t="shared" si="6"/>
        <v>4</v>
      </c>
      <c r="F48" s="13">
        <f t="shared" si="7"/>
        <v>1</v>
      </c>
      <c r="G48" s="13">
        <f t="shared" si="8"/>
        <v>2</v>
      </c>
      <c r="H48" s="10">
        <f t="shared" si="9"/>
        <v>8</v>
      </c>
      <c r="I48" s="10"/>
      <c r="J48" s="10"/>
      <c r="K48" s="10"/>
      <c r="L48" s="10"/>
      <c r="M48" s="10"/>
      <c r="N48" s="10">
        <v>8</v>
      </c>
      <c r="O48" s="10"/>
      <c r="P48" s="10"/>
      <c r="Q48" s="10"/>
      <c r="R48" s="10"/>
      <c r="S48" s="10"/>
      <c r="T48" s="10"/>
      <c r="U48" s="10"/>
      <c r="V48" s="10"/>
      <c r="W48" s="9"/>
      <c r="X48" s="9"/>
      <c r="Y48" s="9"/>
      <c r="Z48" s="10"/>
      <c r="AA48" s="9"/>
      <c r="AB48" s="9"/>
      <c r="AC48" s="9"/>
      <c r="AD48" s="10"/>
    </row>
    <row r="49" spans="1:30" ht="13.5">
      <c r="A49" s="9">
        <v>46</v>
      </c>
      <c r="B49" s="9"/>
      <c r="C49" s="11" t="s">
        <v>904</v>
      </c>
      <c r="D49" s="11" t="s">
        <v>113</v>
      </c>
      <c r="E49" s="12">
        <f t="shared" si="6"/>
        <v>4</v>
      </c>
      <c r="F49" s="13">
        <f t="shared" si="7"/>
        <v>1</v>
      </c>
      <c r="G49" s="13">
        <f t="shared" si="8"/>
        <v>2</v>
      </c>
      <c r="H49" s="10">
        <f t="shared" si="9"/>
        <v>8</v>
      </c>
      <c r="I49" s="10"/>
      <c r="J49" s="10"/>
      <c r="K49" s="10">
        <v>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9"/>
      <c r="X49" s="9"/>
      <c r="Y49" s="9"/>
      <c r="Z49" s="10"/>
      <c r="AA49" s="9"/>
      <c r="AB49" s="9"/>
      <c r="AC49" s="9"/>
      <c r="AD49" s="10"/>
    </row>
    <row r="50" spans="1:30" ht="13.5">
      <c r="A50" s="9">
        <v>46</v>
      </c>
      <c r="B50" s="9"/>
      <c r="C50" s="11" t="s">
        <v>467</v>
      </c>
      <c r="D50" s="11" t="s">
        <v>113</v>
      </c>
      <c r="E50" s="12">
        <f t="shared" si="6"/>
        <v>4</v>
      </c>
      <c r="F50" s="13">
        <f t="shared" si="7"/>
        <v>1</v>
      </c>
      <c r="G50" s="13">
        <f t="shared" si="8"/>
        <v>2</v>
      </c>
      <c r="H50" s="10">
        <f t="shared" si="9"/>
        <v>8</v>
      </c>
      <c r="I50" s="10"/>
      <c r="J50" s="10"/>
      <c r="K50" s="10">
        <v>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9"/>
      <c r="X50" s="9"/>
      <c r="Y50" s="9"/>
      <c r="Z50" s="10"/>
      <c r="AA50" s="9"/>
      <c r="AB50" s="9"/>
      <c r="AC50" s="9"/>
      <c r="AD50" s="10"/>
    </row>
    <row r="51" spans="1:30" ht="13.5">
      <c r="A51" s="9">
        <v>46</v>
      </c>
      <c r="B51" s="9"/>
      <c r="C51" s="31" t="s">
        <v>905</v>
      </c>
      <c r="D51" s="11" t="s">
        <v>113</v>
      </c>
      <c r="E51" s="12">
        <f t="shared" si="6"/>
        <v>4</v>
      </c>
      <c r="F51" s="13">
        <f t="shared" si="7"/>
        <v>1</v>
      </c>
      <c r="G51" s="13">
        <f t="shared" si="8"/>
        <v>2</v>
      </c>
      <c r="H51" s="10">
        <f t="shared" si="9"/>
        <v>8</v>
      </c>
      <c r="I51" s="10"/>
      <c r="J51" s="10"/>
      <c r="K51" s="10">
        <v>8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9"/>
      <c r="X51" s="9"/>
      <c r="Y51" s="9"/>
      <c r="Z51" s="10"/>
      <c r="AA51" s="9"/>
      <c r="AB51" s="9"/>
      <c r="AC51" s="9"/>
      <c r="AD51" s="10"/>
    </row>
    <row r="52" spans="1:30" ht="13.5">
      <c r="A52" s="9">
        <v>50</v>
      </c>
      <c r="B52" s="9"/>
      <c r="C52" s="9" t="s">
        <v>907</v>
      </c>
      <c r="D52" s="31" t="s">
        <v>888</v>
      </c>
      <c r="E52" s="12">
        <f t="shared" si="6"/>
        <v>3.5</v>
      </c>
      <c r="F52" s="13">
        <f t="shared" si="7"/>
        <v>1</v>
      </c>
      <c r="G52" s="13">
        <f t="shared" si="8"/>
        <v>2</v>
      </c>
      <c r="H52" s="10">
        <f t="shared" si="9"/>
        <v>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7</v>
      </c>
      <c r="V52" s="10"/>
      <c r="W52" s="9"/>
      <c r="X52" s="9"/>
      <c r="Y52" s="9"/>
      <c r="Z52" s="10"/>
      <c r="AA52" s="9"/>
      <c r="AB52" s="9"/>
      <c r="AC52" s="9"/>
      <c r="AD52" s="10"/>
    </row>
    <row r="53" spans="1:30" ht="13.5">
      <c r="A53" s="9">
        <v>51</v>
      </c>
      <c r="B53" s="9"/>
      <c r="C53" s="11" t="s">
        <v>830</v>
      </c>
      <c r="D53" s="9" t="s">
        <v>902</v>
      </c>
      <c r="E53" s="12">
        <f t="shared" si="6"/>
        <v>3.25</v>
      </c>
      <c r="F53" s="13">
        <f t="shared" si="7"/>
        <v>2</v>
      </c>
      <c r="G53" s="13">
        <f t="shared" si="8"/>
        <v>2</v>
      </c>
      <c r="H53" s="10">
        <f t="shared" si="9"/>
        <v>6.5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6</v>
      </c>
      <c r="U53" s="10"/>
      <c r="V53" s="10"/>
      <c r="W53" s="9"/>
      <c r="X53" s="9"/>
      <c r="Y53" s="9">
        <v>0.5</v>
      </c>
      <c r="Z53" s="10"/>
      <c r="AA53" s="9"/>
      <c r="AB53" s="9"/>
      <c r="AC53" s="9"/>
      <c r="AD53" s="10"/>
    </row>
    <row r="54" spans="1:30" ht="13.5">
      <c r="A54" s="9">
        <v>52</v>
      </c>
      <c r="B54" s="9"/>
      <c r="C54" s="11" t="s">
        <v>829</v>
      </c>
      <c r="D54" s="9" t="s">
        <v>902</v>
      </c>
      <c r="E54" s="12">
        <f t="shared" si="6"/>
        <v>3</v>
      </c>
      <c r="F54" s="13">
        <f t="shared" si="7"/>
        <v>1</v>
      </c>
      <c r="G54" s="13">
        <f t="shared" si="8"/>
        <v>2</v>
      </c>
      <c r="H54" s="10">
        <f t="shared" si="9"/>
        <v>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9"/>
      <c r="X54" s="9">
        <v>6</v>
      </c>
      <c r="Y54" s="9"/>
      <c r="Z54" s="10"/>
      <c r="AA54" s="9"/>
      <c r="AB54" s="9"/>
      <c r="AC54" s="9"/>
      <c r="AD54" s="10"/>
    </row>
    <row r="55" spans="1:30" ht="13.5">
      <c r="A55" s="9">
        <v>52</v>
      </c>
      <c r="B55" s="9"/>
      <c r="C55" s="31" t="s">
        <v>1210</v>
      </c>
      <c r="D55" s="11" t="s">
        <v>534</v>
      </c>
      <c r="E55" s="12">
        <f t="shared" si="6"/>
        <v>3</v>
      </c>
      <c r="F55" s="13">
        <f t="shared" si="7"/>
        <v>1</v>
      </c>
      <c r="G55" s="13">
        <f t="shared" si="8"/>
        <v>2</v>
      </c>
      <c r="H55" s="10">
        <f t="shared" si="9"/>
        <v>6</v>
      </c>
      <c r="I55" s="10"/>
      <c r="J55" s="10"/>
      <c r="K55" s="10"/>
      <c r="L55" s="10"/>
      <c r="M55" s="10"/>
      <c r="N55" s="10">
        <v>6</v>
      </c>
      <c r="O55" s="10"/>
      <c r="P55" s="10"/>
      <c r="Q55" s="10"/>
      <c r="R55" s="10"/>
      <c r="S55" s="10"/>
      <c r="T55" s="10"/>
      <c r="U55" s="10"/>
      <c r="V55" s="10"/>
      <c r="W55" s="9"/>
      <c r="X55" s="9"/>
      <c r="Y55" s="9"/>
      <c r="Z55" s="10"/>
      <c r="AA55" s="9"/>
      <c r="AB55" s="9"/>
      <c r="AC55" s="9"/>
      <c r="AD55" s="10"/>
    </row>
    <row r="56" spans="1:30" ht="13.5">
      <c r="A56" s="9">
        <v>54</v>
      </c>
      <c r="B56" s="9"/>
      <c r="C56" s="11" t="s">
        <v>253</v>
      </c>
      <c r="D56" s="11" t="s">
        <v>889</v>
      </c>
      <c r="E56" s="12">
        <f t="shared" si="6"/>
        <v>2.8</v>
      </c>
      <c r="F56" s="13">
        <f t="shared" si="7"/>
        <v>1</v>
      </c>
      <c r="G56" s="13">
        <f t="shared" si="8"/>
        <v>2</v>
      </c>
      <c r="H56" s="10">
        <f t="shared" si="9"/>
        <v>5.6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9"/>
      <c r="X56" s="9"/>
      <c r="Y56" s="9"/>
      <c r="Z56" s="10"/>
      <c r="AA56" s="9"/>
      <c r="AB56" s="9"/>
      <c r="AC56" s="9">
        <v>5.6</v>
      </c>
      <c r="AD56" s="10"/>
    </row>
    <row r="57" spans="1:30" ht="13.5">
      <c r="A57" s="9">
        <v>54</v>
      </c>
      <c r="B57" s="9"/>
      <c r="C57" s="9" t="s">
        <v>908</v>
      </c>
      <c r="D57" s="32" t="s">
        <v>909</v>
      </c>
      <c r="E57" s="12">
        <f t="shared" si="6"/>
        <v>2.8</v>
      </c>
      <c r="F57" s="13">
        <f t="shared" si="7"/>
        <v>1</v>
      </c>
      <c r="G57" s="13">
        <f t="shared" si="8"/>
        <v>2</v>
      </c>
      <c r="H57" s="10">
        <f t="shared" si="9"/>
        <v>5.6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>
        <v>5.6</v>
      </c>
      <c r="V57" s="10"/>
      <c r="W57" s="9"/>
      <c r="X57" s="9"/>
      <c r="Y57" s="9"/>
      <c r="Z57" s="10"/>
      <c r="AA57" s="9"/>
      <c r="AB57" s="9"/>
      <c r="AC57" s="9"/>
      <c r="AD57" s="10"/>
    </row>
    <row r="58" spans="1:30" ht="13.5">
      <c r="A58" s="9">
        <v>56</v>
      </c>
      <c r="B58" s="9"/>
      <c r="C58" s="11" t="s">
        <v>831</v>
      </c>
      <c r="D58" s="11" t="s">
        <v>889</v>
      </c>
      <c r="E58" s="12">
        <f t="shared" si="6"/>
        <v>2.8</v>
      </c>
      <c r="F58" s="13">
        <f t="shared" si="7"/>
        <v>2</v>
      </c>
      <c r="G58" s="13">
        <f t="shared" si="8"/>
        <v>2</v>
      </c>
      <c r="H58" s="10">
        <f t="shared" si="9"/>
        <v>5.6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9"/>
      <c r="X58" s="9"/>
      <c r="Y58" s="9">
        <v>2.1</v>
      </c>
      <c r="Z58" s="10"/>
      <c r="AA58" s="9"/>
      <c r="AB58" s="9"/>
      <c r="AC58" s="9">
        <v>3.5</v>
      </c>
      <c r="AD58" s="10"/>
    </row>
    <row r="59" spans="1:30" ht="13.5">
      <c r="A59" s="9">
        <v>57</v>
      </c>
      <c r="B59" s="9"/>
      <c r="C59" s="9" t="s">
        <v>700</v>
      </c>
      <c r="D59" s="11" t="s">
        <v>889</v>
      </c>
      <c r="E59" s="12">
        <f t="shared" si="6"/>
        <v>2.5</v>
      </c>
      <c r="F59" s="13">
        <f t="shared" si="7"/>
        <v>3</v>
      </c>
      <c r="G59" s="13">
        <f t="shared" si="8"/>
        <v>3</v>
      </c>
      <c r="H59" s="10">
        <f t="shared" si="9"/>
        <v>7.5</v>
      </c>
      <c r="I59" s="10"/>
      <c r="J59" s="10"/>
      <c r="K59" s="10"/>
      <c r="L59" s="10"/>
      <c r="M59" s="10"/>
      <c r="N59" s="10">
        <v>6</v>
      </c>
      <c r="O59" s="10"/>
      <c r="P59" s="10"/>
      <c r="Q59" s="10">
        <v>1</v>
      </c>
      <c r="R59" s="10"/>
      <c r="S59" s="10"/>
      <c r="T59" s="10"/>
      <c r="U59" s="10"/>
      <c r="V59" s="10"/>
      <c r="W59" s="9"/>
      <c r="X59" s="9"/>
      <c r="Y59" s="9">
        <v>0.5</v>
      </c>
      <c r="Z59" s="10"/>
      <c r="AA59" s="9"/>
      <c r="AB59" s="9"/>
      <c r="AC59" s="9"/>
      <c r="AD59" s="10"/>
    </row>
    <row r="60" spans="1:30" ht="13.5">
      <c r="A60" s="9">
        <v>58</v>
      </c>
      <c r="B60" s="9"/>
      <c r="C60" s="9" t="s">
        <v>913</v>
      </c>
      <c r="D60" s="32" t="s">
        <v>909</v>
      </c>
      <c r="E60" s="12">
        <f t="shared" si="6"/>
        <v>2.45</v>
      </c>
      <c r="F60" s="13">
        <f t="shared" si="7"/>
        <v>2</v>
      </c>
      <c r="G60" s="13">
        <f t="shared" si="8"/>
        <v>2</v>
      </c>
      <c r="H60" s="10">
        <f t="shared" si="9"/>
        <v>4.9</v>
      </c>
      <c r="I60" s="10"/>
      <c r="J60" s="10"/>
      <c r="K60" s="10"/>
      <c r="L60" s="10"/>
      <c r="M60" s="10"/>
      <c r="N60" s="10"/>
      <c r="O60" s="10"/>
      <c r="P60" s="10"/>
      <c r="Q60" s="10">
        <v>2.8</v>
      </c>
      <c r="R60" s="10"/>
      <c r="S60" s="10"/>
      <c r="T60" s="10"/>
      <c r="U60" s="10">
        <v>2.1</v>
      </c>
      <c r="V60" s="10"/>
      <c r="W60" s="9"/>
      <c r="X60" s="9"/>
      <c r="Y60" s="9"/>
      <c r="Z60" s="10"/>
      <c r="AA60" s="9"/>
      <c r="AB60" s="9"/>
      <c r="AC60" s="9"/>
      <c r="AD60" s="10"/>
    </row>
    <row r="61" spans="1:30" ht="13.5">
      <c r="A61" s="9">
        <v>59</v>
      </c>
      <c r="B61" s="9"/>
      <c r="C61" s="11" t="s">
        <v>1030</v>
      </c>
      <c r="D61" s="11" t="s">
        <v>889</v>
      </c>
      <c r="E61" s="12">
        <f t="shared" si="6"/>
        <v>2.15</v>
      </c>
      <c r="F61" s="13">
        <f t="shared" si="7"/>
        <v>2</v>
      </c>
      <c r="G61" s="13">
        <f t="shared" si="8"/>
        <v>2</v>
      </c>
      <c r="H61" s="10">
        <f t="shared" si="9"/>
        <v>4.3</v>
      </c>
      <c r="I61" s="10"/>
      <c r="J61" s="10"/>
      <c r="K61" s="10"/>
      <c r="L61" s="10"/>
      <c r="M61" s="10"/>
      <c r="N61" s="10">
        <v>1.5</v>
      </c>
      <c r="O61" s="10"/>
      <c r="P61" s="10"/>
      <c r="Q61" s="10">
        <v>2.8</v>
      </c>
      <c r="R61" s="10"/>
      <c r="S61" s="10"/>
      <c r="T61" s="10"/>
      <c r="U61" s="10"/>
      <c r="V61" s="10"/>
      <c r="W61" s="9"/>
      <c r="X61" s="9"/>
      <c r="Y61" s="9"/>
      <c r="Z61" s="10"/>
      <c r="AA61" s="9"/>
      <c r="AB61" s="9"/>
      <c r="AC61" s="9"/>
      <c r="AD61" s="10"/>
    </row>
    <row r="62" spans="1:30" ht="13.5">
      <c r="A62" s="9">
        <v>60</v>
      </c>
      <c r="B62" s="9"/>
      <c r="C62" s="31" t="s">
        <v>1028</v>
      </c>
      <c r="D62" s="9" t="s">
        <v>902</v>
      </c>
      <c r="E62" s="12">
        <f t="shared" si="6"/>
        <v>2.1</v>
      </c>
      <c r="F62" s="13">
        <f t="shared" si="7"/>
        <v>1</v>
      </c>
      <c r="G62" s="13">
        <f t="shared" si="8"/>
        <v>2</v>
      </c>
      <c r="H62" s="10">
        <f t="shared" si="9"/>
        <v>4.2</v>
      </c>
      <c r="I62" s="10"/>
      <c r="J62" s="10"/>
      <c r="K62" s="10"/>
      <c r="L62" s="10"/>
      <c r="M62" s="10"/>
      <c r="N62" s="10"/>
      <c r="O62" s="10"/>
      <c r="P62" s="10"/>
      <c r="Q62" s="10">
        <v>4.2</v>
      </c>
      <c r="R62" s="10"/>
      <c r="S62" s="10"/>
      <c r="T62" s="10"/>
      <c r="U62" s="10"/>
      <c r="V62" s="10"/>
      <c r="W62" s="9"/>
      <c r="X62" s="9"/>
      <c r="Y62" s="9"/>
      <c r="Z62" s="10"/>
      <c r="AA62" s="9"/>
      <c r="AB62" s="9"/>
      <c r="AC62" s="9"/>
      <c r="AD62" s="10"/>
    </row>
    <row r="63" spans="1:30" ht="13.5">
      <c r="A63" s="9">
        <v>61</v>
      </c>
      <c r="B63" s="9"/>
      <c r="C63" s="11" t="s">
        <v>676</v>
      </c>
      <c r="D63" s="31" t="s">
        <v>887</v>
      </c>
      <c r="E63" s="12">
        <f t="shared" si="6"/>
        <v>1.75</v>
      </c>
      <c r="F63" s="13">
        <f t="shared" si="7"/>
        <v>1</v>
      </c>
      <c r="G63" s="13">
        <f t="shared" si="8"/>
        <v>2</v>
      </c>
      <c r="H63" s="10">
        <f t="shared" si="9"/>
        <v>3.5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9"/>
      <c r="X63" s="9"/>
      <c r="Y63" s="9"/>
      <c r="Z63" s="10"/>
      <c r="AA63" s="9"/>
      <c r="AB63" s="9"/>
      <c r="AC63" s="9">
        <v>3.5</v>
      </c>
      <c r="AD63" s="10"/>
    </row>
    <row r="64" spans="1:30" ht="13.5">
      <c r="A64" s="9">
        <v>62</v>
      </c>
      <c r="B64" s="9"/>
      <c r="C64" s="11" t="s">
        <v>695</v>
      </c>
      <c r="D64" s="11" t="s">
        <v>901</v>
      </c>
      <c r="E64" s="12">
        <f t="shared" si="6"/>
        <v>1.7333333333333334</v>
      </c>
      <c r="F64" s="13">
        <f t="shared" si="7"/>
        <v>3</v>
      </c>
      <c r="G64" s="13">
        <f t="shared" si="8"/>
        <v>3</v>
      </c>
      <c r="H64" s="10">
        <f t="shared" si="9"/>
        <v>5.2</v>
      </c>
      <c r="I64" s="10"/>
      <c r="J64" s="10"/>
      <c r="K64" s="10"/>
      <c r="L64" s="10"/>
      <c r="M64" s="10"/>
      <c r="N64" s="10"/>
      <c r="O64" s="10"/>
      <c r="P64" s="10"/>
      <c r="Q64" s="10">
        <v>2.1</v>
      </c>
      <c r="R64" s="10"/>
      <c r="S64" s="10"/>
      <c r="T64" s="10"/>
      <c r="U64" s="10"/>
      <c r="V64" s="10"/>
      <c r="W64" s="9"/>
      <c r="X64" s="9"/>
      <c r="Y64" s="9">
        <v>2.1</v>
      </c>
      <c r="Z64" s="10"/>
      <c r="AA64" s="9"/>
      <c r="AB64" s="9"/>
      <c r="AC64" s="9">
        <v>1</v>
      </c>
      <c r="AD64" s="10"/>
    </row>
    <row r="65" spans="1:30" ht="13.5">
      <c r="A65" s="9">
        <v>63</v>
      </c>
      <c r="B65" s="9"/>
      <c r="C65" s="9" t="s">
        <v>705</v>
      </c>
      <c r="D65" s="11" t="s">
        <v>889</v>
      </c>
      <c r="E65" s="12">
        <f t="shared" si="6"/>
        <v>1.55</v>
      </c>
      <c r="F65" s="13">
        <f t="shared" si="7"/>
        <v>2</v>
      </c>
      <c r="G65" s="13">
        <f t="shared" si="8"/>
        <v>2</v>
      </c>
      <c r="H65" s="10">
        <f t="shared" si="9"/>
        <v>3.1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"/>
      <c r="X65" s="9"/>
      <c r="Y65" s="9">
        <v>2.1</v>
      </c>
      <c r="Z65" s="10"/>
      <c r="AA65" s="9"/>
      <c r="AB65" s="9"/>
      <c r="AC65" s="9">
        <v>1</v>
      </c>
      <c r="AD65" s="10"/>
    </row>
    <row r="66" spans="1:30" ht="13.5">
      <c r="A66" s="9">
        <v>64</v>
      </c>
      <c r="B66" s="9"/>
      <c r="C66" s="31" t="s">
        <v>906</v>
      </c>
      <c r="D66" s="9" t="s">
        <v>902</v>
      </c>
      <c r="E66" s="12">
        <f t="shared" si="6"/>
        <v>1.5</v>
      </c>
      <c r="F66" s="13">
        <f t="shared" si="7"/>
        <v>3</v>
      </c>
      <c r="G66" s="13">
        <f t="shared" si="8"/>
        <v>3</v>
      </c>
      <c r="H66" s="10">
        <f t="shared" si="9"/>
        <v>4.5</v>
      </c>
      <c r="I66" s="10"/>
      <c r="J66" s="10"/>
      <c r="K66" s="10"/>
      <c r="L66" s="10"/>
      <c r="M66" s="10"/>
      <c r="N66" s="10"/>
      <c r="O66" s="10"/>
      <c r="P66" s="10">
        <v>1.5</v>
      </c>
      <c r="Q66" s="10"/>
      <c r="R66" s="10"/>
      <c r="S66" s="10"/>
      <c r="T66" s="10">
        <v>1.5</v>
      </c>
      <c r="U66" s="10"/>
      <c r="V66" s="10"/>
      <c r="W66" s="9"/>
      <c r="X66" s="9">
        <v>1.5</v>
      </c>
      <c r="Y66" s="9"/>
      <c r="Z66" s="10"/>
      <c r="AA66" s="9"/>
      <c r="AB66" s="9"/>
      <c r="AC66" s="9"/>
      <c r="AD66" s="10"/>
    </row>
    <row r="67" spans="1:30" ht="13.5">
      <c r="A67" s="9">
        <v>65</v>
      </c>
      <c r="B67" s="9"/>
      <c r="C67" s="9" t="s">
        <v>914</v>
      </c>
      <c r="D67" s="9" t="s">
        <v>912</v>
      </c>
      <c r="E67" s="12">
        <f aca="true" t="shared" si="10" ref="E67:E98">H67/G67</f>
        <v>1.4</v>
      </c>
      <c r="F67" s="13">
        <f aca="true" t="shared" si="11" ref="F67:F98">COUNT(I67:AD67)</f>
        <v>1</v>
      </c>
      <c r="G67" s="13">
        <f t="shared" si="8"/>
        <v>2</v>
      </c>
      <c r="H67" s="10">
        <f t="shared" si="9"/>
        <v>2.8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v>2.8</v>
      </c>
      <c r="V67" s="10"/>
      <c r="W67" s="9"/>
      <c r="X67" s="9"/>
      <c r="Y67" s="9"/>
      <c r="Z67" s="10"/>
      <c r="AA67" s="9"/>
      <c r="AB67" s="9"/>
      <c r="AC67" s="9"/>
      <c r="AD67" s="10"/>
    </row>
    <row r="68" spans="1:30" ht="13.5">
      <c r="A68" s="9">
        <v>65</v>
      </c>
      <c r="B68" s="9"/>
      <c r="C68" s="9" t="s">
        <v>911</v>
      </c>
      <c r="D68" s="9" t="s">
        <v>912</v>
      </c>
      <c r="E68" s="12">
        <f t="shared" si="10"/>
        <v>1.4</v>
      </c>
      <c r="F68" s="13">
        <f t="shared" si="11"/>
        <v>1</v>
      </c>
      <c r="G68" s="13">
        <f t="shared" si="8"/>
        <v>2</v>
      </c>
      <c r="H68" s="10">
        <f t="shared" si="9"/>
        <v>2.8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>
        <v>2.8</v>
      </c>
      <c r="V68" s="10"/>
      <c r="W68" s="9"/>
      <c r="X68" s="9"/>
      <c r="Y68" s="9"/>
      <c r="Z68" s="10"/>
      <c r="AA68" s="9"/>
      <c r="AB68" s="9"/>
      <c r="AC68" s="9"/>
      <c r="AD68" s="10"/>
    </row>
    <row r="69" spans="1:30" ht="13.5">
      <c r="A69" s="9">
        <v>67</v>
      </c>
      <c r="B69" s="9"/>
      <c r="C69" s="31" t="s">
        <v>1033</v>
      </c>
      <c r="D69" s="9" t="s">
        <v>902</v>
      </c>
      <c r="E69" s="12">
        <f t="shared" si="10"/>
        <v>1.05</v>
      </c>
      <c r="F69" s="13">
        <f t="shared" si="11"/>
        <v>1</v>
      </c>
      <c r="G69" s="13">
        <f t="shared" si="8"/>
        <v>2</v>
      </c>
      <c r="H69" s="10">
        <f t="shared" si="9"/>
        <v>2.1</v>
      </c>
      <c r="I69" s="10"/>
      <c r="J69" s="10"/>
      <c r="K69" s="10"/>
      <c r="L69" s="10"/>
      <c r="M69" s="10"/>
      <c r="N69" s="10"/>
      <c r="O69" s="10"/>
      <c r="P69" s="10"/>
      <c r="Q69" s="10">
        <v>2.1</v>
      </c>
      <c r="R69" s="10"/>
      <c r="S69" s="10"/>
      <c r="T69" s="10"/>
      <c r="U69" s="10"/>
      <c r="V69" s="10"/>
      <c r="W69" s="9"/>
      <c r="X69" s="9"/>
      <c r="Y69" s="9"/>
      <c r="Z69" s="10"/>
      <c r="AA69" s="9"/>
      <c r="AB69" s="9"/>
      <c r="AC69" s="9"/>
      <c r="AD69" s="10"/>
    </row>
    <row r="70" spans="1:30" ht="13.5">
      <c r="A70" s="9">
        <v>67</v>
      </c>
      <c r="B70" s="9"/>
      <c r="C70" s="9" t="s">
        <v>697</v>
      </c>
      <c r="D70" s="11" t="s">
        <v>889</v>
      </c>
      <c r="E70" s="12">
        <f t="shared" si="10"/>
        <v>1.05</v>
      </c>
      <c r="F70" s="13">
        <f t="shared" si="11"/>
        <v>1</v>
      </c>
      <c r="G70" s="13">
        <f t="shared" si="8"/>
        <v>2</v>
      </c>
      <c r="H70" s="10">
        <f t="shared" si="9"/>
        <v>2.1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9"/>
      <c r="X70" s="9"/>
      <c r="Y70" s="9"/>
      <c r="Z70" s="10"/>
      <c r="AA70" s="9"/>
      <c r="AB70" s="9"/>
      <c r="AC70" s="9">
        <v>2.1</v>
      </c>
      <c r="AD70" s="10"/>
    </row>
    <row r="71" spans="1:30" ht="13.5">
      <c r="A71" s="9">
        <v>67</v>
      </c>
      <c r="B71" s="9"/>
      <c r="C71" s="9" t="s">
        <v>828</v>
      </c>
      <c r="D71" s="11" t="s">
        <v>889</v>
      </c>
      <c r="E71" s="12">
        <f t="shared" si="10"/>
        <v>1.05</v>
      </c>
      <c r="F71" s="13">
        <f t="shared" si="11"/>
        <v>1</v>
      </c>
      <c r="G71" s="13">
        <f t="shared" si="8"/>
        <v>2</v>
      </c>
      <c r="H71" s="10">
        <f t="shared" si="9"/>
        <v>2.1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9"/>
      <c r="X71" s="9"/>
      <c r="Y71" s="9"/>
      <c r="Z71" s="10"/>
      <c r="AA71" s="9"/>
      <c r="AB71" s="9"/>
      <c r="AC71" s="9">
        <v>2.1</v>
      </c>
      <c r="AD71" s="10"/>
    </row>
    <row r="72" spans="1:30" ht="13.5">
      <c r="A72" s="9">
        <v>67</v>
      </c>
      <c r="B72" s="9"/>
      <c r="C72" s="11" t="s">
        <v>915</v>
      </c>
      <c r="D72" s="11" t="s">
        <v>889</v>
      </c>
      <c r="E72" s="12">
        <f t="shared" si="10"/>
        <v>1.05</v>
      </c>
      <c r="F72" s="13">
        <f t="shared" si="11"/>
        <v>1</v>
      </c>
      <c r="G72" s="13">
        <f t="shared" si="8"/>
        <v>2</v>
      </c>
      <c r="H72" s="10">
        <f t="shared" si="9"/>
        <v>2.1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v>2.1</v>
      </c>
      <c r="V72" s="10"/>
      <c r="W72" s="9"/>
      <c r="X72" s="9"/>
      <c r="Y72" s="9"/>
      <c r="Z72" s="10"/>
      <c r="AA72" s="9"/>
      <c r="AB72" s="9"/>
      <c r="AC72" s="9"/>
      <c r="AD72" s="10"/>
    </row>
    <row r="73" spans="1:30" ht="13.5">
      <c r="A73" s="9">
        <v>67</v>
      </c>
      <c r="B73" s="9"/>
      <c r="C73" s="31" t="s">
        <v>1031</v>
      </c>
      <c r="D73" s="11" t="s">
        <v>889</v>
      </c>
      <c r="E73" s="12">
        <f t="shared" si="10"/>
        <v>1.05</v>
      </c>
      <c r="F73" s="13">
        <f t="shared" si="11"/>
        <v>1</v>
      </c>
      <c r="G73" s="13">
        <f aca="true" t="shared" si="12" ref="G73:G104">IF(F73&lt;3,2,F73)</f>
        <v>2</v>
      </c>
      <c r="H73" s="10">
        <f aca="true" t="shared" si="13" ref="H73:H104">SUM(I73:AD73)</f>
        <v>2.1</v>
      </c>
      <c r="I73" s="10"/>
      <c r="J73" s="10"/>
      <c r="K73" s="10"/>
      <c r="L73" s="10"/>
      <c r="M73" s="10"/>
      <c r="N73" s="10"/>
      <c r="O73" s="10"/>
      <c r="P73" s="10"/>
      <c r="Q73" s="10">
        <v>2.1</v>
      </c>
      <c r="R73" s="10"/>
      <c r="S73" s="10"/>
      <c r="T73" s="10"/>
      <c r="U73" s="10"/>
      <c r="V73" s="10"/>
      <c r="W73" s="9"/>
      <c r="X73" s="9"/>
      <c r="Y73" s="9"/>
      <c r="Z73" s="10"/>
      <c r="AA73" s="9"/>
      <c r="AB73" s="9"/>
      <c r="AC73" s="9"/>
      <c r="AD73" s="10"/>
    </row>
    <row r="74" spans="1:30" ht="13.5">
      <c r="A74" s="9">
        <v>67</v>
      </c>
      <c r="B74" s="9"/>
      <c r="C74" s="11" t="s">
        <v>699</v>
      </c>
      <c r="D74" s="11" t="s">
        <v>534</v>
      </c>
      <c r="E74" s="12">
        <f t="shared" si="10"/>
        <v>1.05</v>
      </c>
      <c r="F74" s="13">
        <f t="shared" si="11"/>
        <v>1</v>
      </c>
      <c r="G74" s="13">
        <f t="shared" si="12"/>
        <v>2</v>
      </c>
      <c r="H74" s="10">
        <f t="shared" si="13"/>
        <v>2.1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9"/>
      <c r="X74" s="9"/>
      <c r="Y74" s="9"/>
      <c r="Z74" s="10"/>
      <c r="AA74" s="9"/>
      <c r="AB74" s="9"/>
      <c r="AC74" s="9">
        <v>2.1</v>
      </c>
      <c r="AD74" s="10"/>
    </row>
    <row r="75" spans="1:30" ht="13.5">
      <c r="A75" s="9">
        <v>67</v>
      </c>
      <c r="B75" s="9"/>
      <c r="C75" s="11" t="s">
        <v>679</v>
      </c>
      <c r="D75" s="31" t="s">
        <v>887</v>
      </c>
      <c r="E75" s="12">
        <f t="shared" si="10"/>
        <v>1.05</v>
      </c>
      <c r="F75" s="13">
        <f t="shared" si="11"/>
        <v>1</v>
      </c>
      <c r="G75" s="13">
        <f t="shared" si="12"/>
        <v>2</v>
      </c>
      <c r="H75" s="10">
        <f t="shared" si="13"/>
        <v>2.1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9"/>
      <c r="X75" s="9"/>
      <c r="Y75" s="9"/>
      <c r="Z75" s="10"/>
      <c r="AA75" s="9"/>
      <c r="AB75" s="9"/>
      <c r="AC75" s="9">
        <v>2.1</v>
      </c>
      <c r="AD75" s="10"/>
    </row>
    <row r="76" spans="1:30" ht="13.5">
      <c r="A76" s="9">
        <v>74</v>
      </c>
      <c r="B76" s="9"/>
      <c r="C76" s="11" t="s">
        <v>698</v>
      </c>
      <c r="D76" s="9" t="s">
        <v>902</v>
      </c>
      <c r="E76" s="12">
        <f t="shared" si="10"/>
        <v>0.75</v>
      </c>
      <c r="F76" s="13">
        <f t="shared" si="11"/>
        <v>1</v>
      </c>
      <c r="G76" s="13">
        <f t="shared" si="12"/>
        <v>2</v>
      </c>
      <c r="H76" s="10">
        <f t="shared" si="13"/>
        <v>1.5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9"/>
      <c r="X76" s="9">
        <v>1.5</v>
      </c>
      <c r="Y76" s="9"/>
      <c r="Z76" s="10"/>
      <c r="AA76" s="9"/>
      <c r="AB76" s="9"/>
      <c r="AC76" s="9"/>
      <c r="AD76" s="10"/>
    </row>
    <row r="77" spans="1:30" ht="13.5">
      <c r="A77" s="9">
        <v>74</v>
      </c>
      <c r="B77" s="9"/>
      <c r="C77" s="31" t="s">
        <v>1212</v>
      </c>
      <c r="D77" s="11" t="s">
        <v>534</v>
      </c>
      <c r="E77" s="12">
        <f t="shared" si="10"/>
        <v>0.75</v>
      </c>
      <c r="F77" s="13">
        <f t="shared" si="11"/>
        <v>1</v>
      </c>
      <c r="G77" s="13">
        <f t="shared" si="12"/>
        <v>2</v>
      </c>
      <c r="H77" s="10">
        <f t="shared" si="13"/>
        <v>1.5</v>
      </c>
      <c r="I77" s="10"/>
      <c r="J77" s="10"/>
      <c r="K77" s="10"/>
      <c r="L77" s="10"/>
      <c r="M77" s="10"/>
      <c r="N77" s="10">
        <v>1.5</v>
      </c>
      <c r="O77" s="10"/>
      <c r="P77" s="10"/>
      <c r="Q77" s="10"/>
      <c r="R77" s="10"/>
      <c r="S77" s="10"/>
      <c r="T77" s="10"/>
      <c r="U77" s="10"/>
      <c r="V77" s="10"/>
      <c r="W77" s="9"/>
      <c r="X77" s="9"/>
      <c r="Y77" s="9"/>
      <c r="Z77" s="10"/>
      <c r="AA77" s="9"/>
      <c r="AB77" s="9"/>
      <c r="AC77" s="9"/>
      <c r="AD77" s="10"/>
    </row>
    <row r="78" spans="1:30" ht="13.5">
      <c r="A78" s="9">
        <v>74</v>
      </c>
      <c r="B78" s="9"/>
      <c r="C78" s="31" t="s">
        <v>1209</v>
      </c>
      <c r="D78" s="11" t="s">
        <v>534</v>
      </c>
      <c r="E78" s="12">
        <f t="shared" si="10"/>
        <v>0.75</v>
      </c>
      <c r="F78" s="13">
        <f t="shared" si="11"/>
        <v>1</v>
      </c>
      <c r="G78" s="13">
        <f t="shared" si="12"/>
        <v>2</v>
      </c>
      <c r="H78" s="10">
        <f t="shared" si="13"/>
        <v>1.5</v>
      </c>
      <c r="I78" s="10"/>
      <c r="J78" s="10"/>
      <c r="K78" s="10"/>
      <c r="L78" s="10"/>
      <c r="M78" s="10"/>
      <c r="N78" s="10">
        <v>1.5</v>
      </c>
      <c r="O78" s="10"/>
      <c r="P78" s="10"/>
      <c r="Q78" s="10"/>
      <c r="R78" s="10"/>
      <c r="S78" s="10"/>
      <c r="T78" s="10"/>
      <c r="U78" s="10"/>
      <c r="V78" s="10"/>
      <c r="W78" s="9"/>
      <c r="X78" s="9"/>
      <c r="Y78" s="9"/>
      <c r="Z78" s="10"/>
      <c r="AA78" s="9"/>
      <c r="AB78" s="9"/>
      <c r="AC78" s="9"/>
      <c r="AD78" s="10"/>
    </row>
    <row r="79" spans="1:30" ht="13.5">
      <c r="A79" s="9">
        <v>77</v>
      </c>
      <c r="B79" s="9"/>
      <c r="C79" s="11" t="s">
        <v>468</v>
      </c>
      <c r="D79" s="31" t="s">
        <v>887</v>
      </c>
      <c r="E79" s="12">
        <f t="shared" si="10"/>
        <v>0.75</v>
      </c>
      <c r="F79" s="13">
        <f t="shared" si="11"/>
        <v>2</v>
      </c>
      <c r="G79" s="13">
        <f t="shared" si="12"/>
        <v>2</v>
      </c>
      <c r="H79" s="10">
        <f t="shared" si="13"/>
        <v>1.5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9"/>
      <c r="X79" s="9"/>
      <c r="Y79" s="9">
        <v>0.5</v>
      </c>
      <c r="Z79" s="10"/>
      <c r="AA79" s="9"/>
      <c r="AB79" s="9"/>
      <c r="AC79" s="9">
        <v>1</v>
      </c>
      <c r="AD79" s="10"/>
    </row>
    <row r="80" spans="1:30" ht="13.5">
      <c r="A80" s="9">
        <v>78</v>
      </c>
      <c r="B80" s="9"/>
      <c r="C80" s="11" t="s">
        <v>678</v>
      </c>
      <c r="D80" s="31" t="s">
        <v>903</v>
      </c>
      <c r="E80" s="12">
        <f t="shared" si="10"/>
        <v>0.5</v>
      </c>
      <c r="F80" s="13">
        <f t="shared" si="11"/>
        <v>1</v>
      </c>
      <c r="G80" s="13">
        <f t="shared" si="12"/>
        <v>2</v>
      </c>
      <c r="H80" s="10">
        <f t="shared" si="13"/>
        <v>1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9"/>
      <c r="X80" s="9"/>
      <c r="Y80" s="9"/>
      <c r="Z80" s="10"/>
      <c r="AA80" s="9"/>
      <c r="AB80" s="9"/>
      <c r="AC80" s="9">
        <v>1</v>
      </c>
      <c r="AD80" s="10"/>
    </row>
    <row r="81" spans="1:30" ht="13.5">
      <c r="A81" s="9">
        <v>78</v>
      </c>
      <c r="B81" s="9"/>
      <c r="C81" s="11" t="s">
        <v>916</v>
      </c>
      <c r="D81" s="9" t="s">
        <v>902</v>
      </c>
      <c r="E81" s="12">
        <f t="shared" si="10"/>
        <v>0.5</v>
      </c>
      <c r="F81" s="13">
        <f t="shared" si="11"/>
        <v>1</v>
      </c>
      <c r="G81" s="13">
        <f t="shared" si="12"/>
        <v>2</v>
      </c>
      <c r="H81" s="10">
        <f t="shared" si="13"/>
        <v>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>
        <v>1</v>
      </c>
      <c r="V81" s="10"/>
      <c r="W81" s="9"/>
      <c r="X81" s="9"/>
      <c r="Y81" s="9"/>
      <c r="Z81" s="10"/>
      <c r="AA81" s="9"/>
      <c r="AB81" s="9"/>
      <c r="AC81" s="9"/>
      <c r="AD81" s="10"/>
    </row>
    <row r="82" spans="1:30" ht="13.5">
      <c r="A82" s="9">
        <v>78</v>
      </c>
      <c r="B82" s="9"/>
      <c r="C82" s="11" t="s">
        <v>917</v>
      </c>
      <c r="D82" s="9" t="s">
        <v>902</v>
      </c>
      <c r="E82" s="12">
        <f t="shared" si="10"/>
        <v>0.5</v>
      </c>
      <c r="F82" s="13">
        <f t="shared" si="11"/>
        <v>1</v>
      </c>
      <c r="G82" s="13">
        <f t="shared" si="12"/>
        <v>2</v>
      </c>
      <c r="H82" s="10">
        <f t="shared" si="13"/>
        <v>1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>
        <v>1</v>
      </c>
      <c r="V82" s="10"/>
      <c r="W82" s="9"/>
      <c r="X82" s="9"/>
      <c r="Y82" s="9"/>
      <c r="Z82" s="10"/>
      <c r="AA82" s="9"/>
      <c r="AB82" s="9"/>
      <c r="AC82" s="9"/>
      <c r="AD82" s="10"/>
    </row>
    <row r="83" spans="1:30" ht="13.5">
      <c r="A83" s="9">
        <v>78</v>
      </c>
      <c r="B83" s="9"/>
      <c r="C83" s="11" t="s">
        <v>918</v>
      </c>
      <c r="D83" s="9" t="s">
        <v>902</v>
      </c>
      <c r="E83" s="12">
        <f t="shared" si="10"/>
        <v>0.5</v>
      </c>
      <c r="F83" s="13">
        <f t="shared" si="11"/>
        <v>1</v>
      </c>
      <c r="G83" s="13">
        <f t="shared" si="12"/>
        <v>2</v>
      </c>
      <c r="H83" s="10">
        <f t="shared" si="13"/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>
        <v>1</v>
      </c>
      <c r="V83" s="10"/>
      <c r="W83" s="9"/>
      <c r="X83" s="9"/>
      <c r="Y83" s="9"/>
      <c r="Z83" s="10"/>
      <c r="AA83" s="9"/>
      <c r="AB83" s="9"/>
      <c r="AC83" s="9"/>
      <c r="AD83" s="10"/>
    </row>
    <row r="84" spans="1:30" ht="13.5">
      <c r="A84" s="9">
        <v>78</v>
      </c>
      <c r="B84" s="9"/>
      <c r="C84" s="31" t="s">
        <v>1035</v>
      </c>
      <c r="D84" s="9" t="s">
        <v>902</v>
      </c>
      <c r="E84" s="12">
        <f t="shared" si="10"/>
        <v>0.5</v>
      </c>
      <c r="F84" s="13">
        <f t="shared" si="11"/>
        <v>1</v>
      </c>
      <c r="G84" s="13">
        <f t="shared" si="12"/>
        <v>2</v>
      </c>
      <c r="H84" s="10">
        <f t="shared" si="13"/>
        <v>1</v>
      </c>
      <c r="I84" s="10"/>
      <c r="J84" s="10"/>
      <c r="K84" s="10"/>
      <c r="L84" s="10"/>
      <c r="M84" s="10"/>
      <c r="N84" s="10"/>
      <c r="O84" s="10"/>
      <c r="P84" s="10"/>
      <c r="Q84" s="10">
        <v>1</v>
      </c>
      <c r="R84" s="10"/>
      <c r="S84" s="10"/>
      <c r="T84" s="10"/>
      <c r="U84" s="10"/>
      <c r="V84" s="10"/>
      <c r="W84" s="9"/>
      <c r="X84" s="9"/>
      <c r="Y84" s="9"/>
      <c r="Z84" s="10"/>
      <c r="AA84" s="9"/>
      <c r="AB84" s="9"/>
      <c r="AC84" s="9"/>
      <c r="AD84" s="10"/>
    </row>
    <row r="85" spans="1:30" ht="13.5">
      <c r="A85" s="9">
        <v>78</v>
      </c>
      <c r="B85" s="9"/>
      <c r="C85" s="31" t="s">
        <v>1029</v>
      </c>
      <c r="D85" s="9" t="s">
        <v>902</v>
      </c>
      <c r="E85" s="12">
        <f t="shared" si="10"/>
        <v>0.5</v>
      </c>
      <c r="F85" s="13">
        <f t="shared" si="11"/>
        <v>1</v>
      </c>
      <c r="G85" s="13">
        <f t="shared" si="12"/>
        <v>2</v>
      </c>
      <c r="H85" s="10">
        <f t="shared" si="13"/>
        <v>1</v>
      </c>
      <c r="I85" s="10"/>
      <c r="J85" s="10"/>
      <c r="K85" s="10"/>
      <c r="L85" s="10"/>
      <c r="M85" s="10"/>
      <c r="N85" s="10"/>
      <c r="O85" s="10"/>
      <c r="P85" s="10"/>
      <c r="Q85" s="10">
        <v>1</v>
      </c>
      <c r="R85" s="10"/>
      <c r="S85" s="10"/>
      <c r="T85" s="10"/>
      <c r="U85" s="10"/>
      <c r="V85" s="10"/>
      <c r="W85" s="9"/>
      <c r="X85" s="9"/>
      <c r="Y85" s="9"/>
      <c r="Z85" s="10"/>
      <c r="AA85" s="9"/>
      <c r="AB85" s="9"/>
      <c r="AC85" s="9"/>
      <c r="AD85" s="10"/>
    </row>
    <row r="86" spans="1:30" ht="13.5">
      <c r="A86" s="9">
        <v>78</v>
      </c>
      <c r="B86" s="9"/>
      <c r="C86" s="11" t="s">
        <v>692</v>
      </c>
      <c r="D86" s="11" t="s">
        <v>892</v>
      </c>
      <c r="E86" s="12">
        <f t="shared" si="10"/>
        <v>0.5</v>
      </c>
      <c r="F86" s="13">
        <f t="shared" si="11"/>
        <v>1</v>
      </c>
      <c r="G86" s="13">
        <f t="shared" si="12"/>
        <v>2</v>
      </c>
      <c r="H86" s="10">
        <f t="shared" si="13"/>
        <v>1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9"/>
      <c r="X86" s="9"/>
      <c r="Y86" s="9"/>
      <c r="Z86" s="10"/>
      <c r="AA86" s="9"/>
      <c r="AB86" s="9"/>
      <c r="AC86" s="9">
        <v>1</v>
      </c>
      <c r="AD86" s="10"/>
    </row>
    <row r="87" spans="1:30" ht="13.5">
      <c r="A87" s="9">
        <v>78</v>
      </c>
      <c r="B87" s="9"/>
      <c r="C87" s="31" t="s">
        <v>1032</v>
      </c>
      <c r="D87" s="11" t="s">
        <v>891</v>
      </c>
      <c r="E87" s="12">
        <f t="shared" si="10"/>
        <v>0.5</v>
      </c>
      <c r="F87" s="13">
        <f t="shared" si="11"/>
        <v>1</v>
      </c>
      <c r="G87" s="13">
        <f t="shared" si="12"/>
        <v>2</v>
      </c>
      <c r="H87" s="10">
        <f t="shared" si="13"/>
        <v>1</v>
      </c>
      <c r="I87" s="10"/>
      <c r="J87" s="10"/>
      <c r="K87" s="10"/>
      <c r="L87" s="10"/>
      <c r="M87" s="10"/>
      <c r="N87" s="10"/>
      <c r="O87" s="10"/>
      <c r="P87" s="10"/>
      <c r="Q87" s="10">
        <v>1</v>
      </c>
      <c r="R87" s="10"/>
      <c r="S87" s="10"/>
      <c r="T87" s="10"/>
      <c r="U87" s="10"/>
      <c r="V87" s="10"/>
      <c r="W87" s="9"/>
      <c r="X87" s="9"/>
      <c r="Y87" s="9"/>
      <c r="Z87" s="10"/>
      <c r="AA87" s="9"/>
      <c r="AB87" s="9"/>
      <c r="AC87" s="9"/>
      <c r="AD87" s="10"/>
    </row>
    <row r="88" spans="1:30" ht="13.5">
      <c r="A88" s="9">
        <v>78</v>
      </c>
      <c r="B88" s="9"/>
      <c r="C88" s="9" t="s">
        <v>689</v>
      </c>
      <c r="D88" s="11" t="s">
        <v>889</v>
      </c>
      <c r="E88" s="12">
        <f t="shared" si="10"/>
        <v>0.5</v>
      </c>
      <c r="F88" s="13">
        <f t="shared" si="11"/>
        <v>1</v>
      </c>
      <c r="G88" s="13">
        <f t="shared" si="12"/>
        <v>2</v>
      </c>
      <c r="H88" s="10">
        <f t="shared" si="13"/>
        <v>1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9"/>
      <c r="X88" s="9"/>
      <c r="Y88" s="9"/>
      <c r="Z88" s="10"/>
      <c r="AA88" s="9"/>
      <c r="AB88" s="9"/>
      <c r="AC88" s="9">
        <v>1</v>
      </c>
      <c r="AD88" s="10"/>
    </row>
    <row r="89" spans="1:30" ht="13.5">
      <c r="A89" s="9">
        <v>78</v>
      </c>
      <c r="B89" s="9"/>
      <c r="C89" s="11" t="s">
        <v>671</v>
      </c>
      <c r="D89" s="11" t="s">
        <v>901</v>
      </c>
      <c r="E89" s="12">
        <f t="shared" si="10"/>
        <v>0.5</v>
      </c>
      <c r="F89" s="13">
        <f t="shared" si="11"/>
        <v>1</v>
      </c>
      <c r="G89" s="13">
        <f t="shared" si="12"/>
        <v>2</v>
      </c>
      <c r="H89" s="10">
        <f t="shared" si="13"/>
        <v>1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9"/>
      <c r="X89" s="9"/>
      <c r="Y89" s="9"/>
      <c r="Z89" s="10"/>
      <c r="AA89" s="9"/>
      <c r="AB89" s="9"/>
      <c r="AC89" s="9">
        <v>1</v>
      </c>
      <c r="AD89" s="10"/>
    </row>
    <row r="90" spans="1:30" ht="13.5">
      <c r="A90" s="9">
        <v>88</v>
      </c>
      <c r="B90" s="9"/>
      <c r="C90" s="11" t="s">
        <v>681</v>
      </c>
      <c r="D90" s="32" t="s">
        <v>909</v>
      </c>
      <c r="E90" s="12">
        <f t="shared" si="10"/>
        <v>0.25</v>
      </c>
      <c r="F90" s="13">
        <f t="shared" si="11"/>
        <v>1</v>
      </c>
      <c r="G90" s="13">
        <f t="shared" si="12"/>
        <v>2</v>
      </c>
      <c r="H90" s="10">
        <f t="shared" si="13"/>
        <v>0.5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9"/>
      <c r="X90" s="9"/>
      <c r="Y90" s="9">
        <v>0.5</v>
      </c>
      <c r="Z90" s="10"/>
      <c r="AA90" s="9"/>
      <c r="AB90" s="9"/>
      <c r="AC90" s="9"/>
      <c r="AD90" s="10"/>
    </row>
    <row r="91" spans="1:30" ht="13.5">
      <c r="A91" s="9">
        <v>88</v>
      </c>
      <c r="B91" s="9"/>
      <c r="C91" s="11" t="s">
        <v>602</v>
      </c>
      <c r="D91" s="31" t="s">
        <v>887</v>
      </c>
      <c r="E91" s="12">
        <f t="shared" si="10"/>
        <v>0.25</v>
      </c>
      <c r="F91" s="13">
        <f t="shared" si="11"/>
        <v>1</v>
      </c>
      <c r="G91" s="13">
        <f t="shared" si="12"/>
        <v>2</v>
      </c>
      <c r="H91" s="10">
        <f t="shared" si="13"/>
        <v>0.5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9"/>
      <c r="X91" s="9"/>
      <c r="Y91" s="9">
        <v>0.5</v>
      </c>
      <c r="Z91" s="10"/>
      <c r="AA91" s="9"/>
      <c r="AB91" s="9"/>
      <c r="AC91" s="9"/>
      <c r="AD91" s="10"/>
    </row>
    <row r="92" spans="1:30" ht="13.5">
      <c r="A92" s="9"/>
      <c r="B92" s="9"/>
      <c r="C92" s="11" t="s">
        <v>266</v>
      </c>
      <c r="D92" s="31" t="s">
        <v>903</v>
      </c>
      <c r="E92" s="12">
        <f t="shared" si="10"/>
        <v>0</v>
      </c>
      <c r="F92" s="13">
        <f t="shared" si="11"/>
        <v>0</v>
      </c>
      <c r="G92" s="13">
        <f t="shared" si="12"/>
        <v>2</v>
      </c>
      <c r="H92" s="10">
        <f t="shared" si="13"/>
        <v>0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9"/>
      <c r="X92" s="9"/>
      <c r="Y92" s="9"/>
      <c r="Z92" s="10"/>
      <c r="AA92" s="9"/>
      <c r="AB92" s="9"/>
      <c r="AC92" s="9"/>
      <c r="AD92" s="10"/>
    </row>
    <row r="93" spans="1:30" ht="13.5">
      <c r="A93" s="9"/>
      <c r="B93" s="9"/>
      <c r="C93" s="11" t="s">
        <v>269</v>
      </c>
      <c r="D93" s="31" t="s">
        <v>903</v>
      </c>
      <c r="E93" s="12">
        <f t="shared" si="10"/>
        <v>0</v>
      </c>
      <c r="F93" s="13">
        <f t="shared" si="11"/>
        <v>0</v>
      </c>
      <c r="G93" s="13">
        <f t="shared" si="12"/>
        <v>2</v>
      </c>
      <c r="H93" s="10">
        <f t="shared" si="13"/>
        <v>0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9"/>
      <c r="X93" s="9"/>
      <c r="Y93" s="9"/>
      <c r="Z93" s="10"/>
      <c r="AA93" s="9"/>
      <c r="AB93" s="9"/>
      <c r="AC93" s="9"/>
      <c r="AD93" s="10"/>
    </row>
    <row r="94" spans="1:30" ht="13.5">
      <c r="A94" s="9"/>
      <c r="B94" s="9"/>
      <c r="C94" s="11" t="s">
        <v>708</v>
      </c>
      <c r="D94" s="9" t="s">
        <v>902</v>
      </c>
      <c r="E94" s="12">
        <f t="shared" si="10"/>
        <v>0</v>
      </c>
      <c r="F94" s="13">
        <f t="shared" si="11"/>
        <v>0</v>
      </c>
      <c r="G94" s="13">
        <f t="shared" si="12"/>
        <v>2</v>
      </c>
      <c r="H94" s="10">
        <f t="shared" si="13"/>
        <v>0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9"/>
      <c r="X94" s="9"/>
      <c r="Y94" s="9"/>
      <c r="Z94" s="10"/>
      <c r="AA94" s="9"/>
      <c r="AB94" s="9"/>
      <c r="AC94" s="9"/>
      <c r="AD94" s="10"/>
    </row>
    <row r="95" spans="1:30" ht="13.5">
      <c r="A95" s="9"/>
      <c r="B95" s="9"/>
      <c r="C95" s="9" t="s">
        <v>291</v>
      </c>
      <c r="D95" s="9" t="s">
        <v>902</v>
      </c>
      <c r="E95" s="12">
        <f t="shared" si="10"/>
        <v>0</v>
      </c>
      <c r="F95" s="13">
        <f t="shared" si="11"/>
        <v>0</v>
      </c>
      <c r="G95" s="13">
        <f t="shared" si="12"/>
        <v>2</v>
      </c>
      <c r="H95" s="10">
        <f t="shared" si="13"/>
        <v>0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9"/>
      <c r="X95" s="9"/>
      <c r="Y95" s="9"/>
      <c r="Z95" s="10"/>
      <c r="AA95" s="9"/>
      <c r="AB95" s="9"/>
      <c r="AC95" s="9"/>
      <c r="AD95" s="10"/>
    </row>
    <row r="96" spans="1:30" ht="13.5">
      <c r="A96" s="9"/>
      <c r="B96" s="9"/>
      <c r="C96" s="9" t="s">
        <v>296</v>
      </c>
      <c r="D96" s="9" t="s">
        <v>902</v>
      </c>
      <c r="E96" s="12">
        <f t="shared" si="10"/>
        <v>0</v>
      </c>
      <c r="F96" s="13">
        <f t="shared" si="11"/>
        <v>0</v>
      </c>
      <c r="G96" s="13">
        <f t="shared" si="12"/>
        <v>2</v>
      </c>
      <c r="H96" s="10">
        <f t="shared" si="13"/>
        <v>0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9"/>
      <c r="X96" s="9"/>
      <c r="Y96" s="9"/>
      <c r="Z96" s="10"/>
      <c r="AA96" s="9"/>
      <c r="AB96" s="9"/>
      <c r="AC96" s="9"/>
      <c r="AD96" s="10"/>
    </row>
    <row r="97" spans="1:30" ht="13.5">
      <c r="A97" s="9"/>
      <c r="B97" s="9"/>
      <c r="C97" s="9" t="s">
        <v>244</v>
      </c>
      <c r="D97" s="9" t="s">
        <v>895</v>
      </c>
      <c r="E97" s="12">
        <f t="shared" si="10"/>
        <v>0</v>
      </c>
      <c r="F97" s="13">
        <f t="shared" si="11"/>
        <v>0</v>
      </c>
      <c r="G97" s="13">
        <f t="shared" si="12"/>
        <v>2</v>
      </c>
      <c r="H97" s="10">
        <f t="shared" si="13"/>
        <v>0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9"/>
      <c r="X97" s="9"/>
      <c r="Y97" s="9"/>
      <c r="Z97" s="10"/>
      <c r="AA97" s="9"/>
      <c r="AB97" s="9"/>
      <c r="AC97" s="9"/>
      <c r="AD97" s="10"/>
    </row>
    <row r="98" spans="1:30" ht="13.5">
      <c r="A98" s="9"/>
      <c r="B98" s="9"/>
      <c r="C98" s="9" t="s">
        <v>691</v>
      </c>
      <c r="D98" s="9" t="s">
        <v>895</v>
      </c>
      <c r="E98" s="12">
        <f t="shared" si="10"/>
        <v>0</v>
      </c>
      <c r="F98" s="13">
        <f t="shared" si="11"/>
        <v>0</v>
      </c>
      <c r="G98" s="13">
        <f t="shared" si="12"/>
        <v>2</v>
      </c>
      <c r="H98" s="10">
        <f t="shared" si="13"/>
        <v>0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9"/>
      <c r="X98" s="9"/>
      <c r="Y98" s="9"/>
      <c r="Z98" s="10"/>
      <c r="AA98" s="9"/>
      <c r="AB98" s="9"/>
      <c r="AC98" s="9"/>
      <c r="AD98" s="10"/>
    </row>
    <row r="99" spans="1:30" ht="13.5">
      <c r="A99" s="9"/>
      <c r="B99" s="9"/>
      <c r="C99" s="11" t="s">
        <v>278</v>
      </c>
      <c r="D99" s="9" t="s">
        <v>895</v>
      </c>
      <c r="E99" s="12">
        <f aca="true" t="shared" si="14" ref="E99:E130">H99/G99</f>
        <v>0</v>
      </c>
      <c r="F99" s="13">
        <f aca="true" t="shared" si="15" ref="F99:F130">COUNT(I99:AD99)</f>
        <v>0</v>
      </c>
      <c r="G99" s="13">
        <f t="shared" si="12"/>
        <v>2</v>
      </c>
      <c r="H99" s="10">
        <f t="shared" si="13"/>
        <v>0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9"/>
      <c r="X99" s="9"/>
      <c r="Y99" s="9"/>
      <c r="Z99" s="10"/>
      <c r="AA99" s="9"/>
      <c r="AB99" s="9"/>
      <c r="AC99" s="9"/>
      <c r="AD99" s="10"/>
    </row>
    <row r="100" spans="1:30" ht="13.5">
      <c r="A100" s="9"/>
      <c r="B100" s="9"/>
      <c r="C100" s="9" t="s">
        <v>285</v>
      </c>
      <c r="D100" s="9" t="s">
        <v>895</v>
      </c>
      <c r="E100" s="12">
        <f t="shared" si="14"/>
        <v>0</v>
      </c>
      <c r="F100" s="13">
        <f t="shared" si="15"/>
        <v>0</v>
      </c>
      <c r="G100" s="13">
        <f t="shared" si="12"/>
        <v>2</v>
      </c>
      <c r="H100" s="10">
        <f t="shared" si="13"/>
        <v>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9"/>
      <c r="X100" s="9"/>
      <c r="Y100" s="9"/>
      <c r="Z100" s="10"/>
      <c r="AA100" s="9"/>
      <c r="AB100" s="9"/>
      <c r="AC100" s="9"/>
      <c r="AD100" s="10"/>
    </row>
    <row r="101" spans="1:30" ht="13.5">
      <c r="A101" s="9"/>
      <c r="B101" s="9"/>
      <c r="C101" s="11" t="s">
        <v>683</v>
      </c>
      <c r="D101" s="11" t="s">
        <v>684</v>
      </c>
      <c r="E101" s="12">
        <f t="shared" si="14"/>
        <v>0</v>
      </c>
      <c r="F101" s="13">
        <f t="shared" si="15"/>
        <v>0</v>
      </c>
      <c r="G101" s="13">
        <f t="shared" si="12"/>
        <v>2</v>
      </c>
      <c r="H101" s="10">
        <f t="shared" si="13"/>
        <v>0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9"/>
      <c r="X101" s="9"/>
      <c r="Y101" s="9"/>
      <c r="Z101" s="10"/>
      <c r="AA101" s="9"/>
      <c r="AB101" s="9"/>
      <c r="AC101" s="9"/>
      <c r="AD101" s="10"/>
    </row>
    <row r="102" spans="1:30" ht="13.5">
      <c r="A102" s="9"/>
      <c r="B102" s="9"/>
      <c r="C102" s="9" t="s">
        <v>264</v>
      </c>
      <c r="D102" s="9" t="s">
        <v>893</v>
      </c>
      <c r="E102" s="12">
        <f t="shared" si="14"/>
        <v>0</v>
      </c>
      <c r="F102" s="13">
        <f t="shared" si="15"/>
        <v>0</v>
      </c>
      <c r="G102" s="13">
        <f t="shared" si="12"/>
        <v>2</v>
      </c>
      <c r="H102" s="10">
        <f t="shared" si="13"/>
        <v>0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9"/>
      <c r="X102" s="9"/>
      <c r="Y102" s="9"/>
      <c r="Z102" s="10"/>
      <c r="AA102" s="9"/>
      <c r="AB102" s="9"/>
      <c r="AC102" s="9"/>
      <c r="AD102" s="10"/>
    </row>
    <row r="103" spans="1:30" ht="13.5">
      <c r="A103" s="9"/>
      <c r="B103" s="9"/>
      <c r="C103" s="9" t="s">
        <v>286</v>
      </c>
      <c r="D103" s="9" t="s">
        <v>893</v>
      </c>
      <c r="E103" s="12">
        <f t="shared" si="14"/>
        <v>0</v>
      </c>
      <c r="F103" s="13">
        <f t="shared" si="15"/>
        <v>0</v>
      </c>
      <c r="G103" s="13">
        <f t="shared" si="12"/>
        <v>2</v>
      </c>
      <c r="H103" s="10">
        <f t="shared" si="13"/>
        <v>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9"/>
      <c r="X103" s="9"/>
      <c r="Y103" s="9"/>
      <c r="Z103" s="10"/>
      <c r="AA103" s="9"/>
      <c r="AB103" s="9"/>
      <c r="AC103" s="9"/>
      <c r="AD103" s="10"/>
    </row>
    <row r="104" spans="1:30" ht="13.5">
      <c r="A104" s="9"/>
      <c r="B104" s="9"/>
      <c r="C104" s="11" t="s">
        <v>294</v>
      </c>
      <c r="D104" s="9" t="s">
        <v>893</v>
      </c>
      <c r="E104" s="12">
        <f t="shared" si="14"/>
        <v>0</v>
      </c>
      <c r="F104" s="13">
        <f t="shared" si="15"/>
        <v>0</v>
      </c>
      <c r="G104" s="13">
        <f t="shared" si="12"/>
        <v>2</v>
      </c>
      <c r="H104" s="10">
        <f t="shared" si="13"/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9"/>
      <c r="X104" s="9"/>
      <c r="Y104" s="9"/>
      <c r="Z104" s="10"/>
      <c r="AA104" s="9"/>
      <c r="AB104" s="9"/>
      <c r="AC104" s="9"/>
      <c r="AD104" s="10"/>
    </row>
    <row r="105" spans="1:30" ht="13.5">
      <c r="A105" s="9"/>
      <c r="B105" s="9"/>
      <c r="C105" s="9" t="s">
        <v>297</v>
      </c>
      <c r="D105" s="9" t="s">
        <v>893</v>
      </c>
      <c r="E105" s="12">
        <f t="shared" si="14"/>
        <v>0</v>
      </c>
      <c r="F105" s="13">
        <f t="shared" si="15"/>
        <v>0</v>
      </c>
      <c r="G105" s="13">
        <f aca="true" t="shared" si="16" ref="G105:G136">IF(F105&lt;3,2,F105)</f>
        <v>2</v>
      </c>
      <c r="H105" s="10">
        <f aca="true" t="shared" si="17" ref="H105:H136">SUM(I105:AD105)</f>
        <v>0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9"/>
      <c r="X105" s="9"/>
      <c r="Y105" s="9"/>
      <c r="Z105" s="10"/>
      <c r="AA105" s="9"/>
      <c r="AB105" s="9"/>
      <c r="AC105" s="9"/>
      <c r="AD105" s="10"/>
    </row>
    <row r="106" spans="1:30" ht="13.5">
      <c r="A106" s="9"/>
      <c r="B106" s="9"/>
      <c r="C106" s="11" t="s">
        <v>226</v>
      </c>
      <c r="D106" s="11" t="s">
        <v>892</v>
      </c>
      <c r="E106" s="12">
        <f t="shared" si="14"/>
        <v>0</v>
      </c>
      <c r="F106" s="13">
        <f t="shared" si="15"/>
        <v>0</v>
      </c>
      <c r="G106" s="13">
        <f t="shared" si="16"/>
        <v>2</v>
      </c>
      <c r="H106" s="10">
        <f t="shared" si="17"/>
        <v>0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9"/>
      <c r="X106" s="9"/>
      <c r="Y106" s="9"/>
      <c r="Z106" s="10"/>
      <c r="AA106" s="9"/>
      <c r="AB106" s="9"/>
      <c r="AC106" s="9"/>
      <c r="AD106" s="10"/>
    </row>
    <row r="107" spans="1:30" ht="13.5">
      <c r="A107" s="9"/>
      <c r="B107" s="9"/>
      <c r="C107" s="11" t="s">
        <v>819</v>
      </c>
      <c r="D107" s="11" t="s">
        <v>892</v>
      </c>
      <c r="E107" s="12">
        <f t="shared" si="14"/>
        <v>0</v>
      </c>
      <c r="F107" s="13">
        <f t="shared" si="15"/>
        <v>0</v>
      </c>
      <c r="G107" s="13">
        <f t="shared" si="16"/>
        <v>2</v>
      </c>
      <c r="H107" s="10">
        <f t="shared" si="17"/>
        <v>0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9"/>
      <c r="X107" s="9"/>
      <c r="Y107" s="9"/>
      <c r="Z107" s="10"/>
      <c r="AA107" s="9"/>
      <c r="AB107" s="9"/>
      <c r="AC107" s="9"/>
      <c r="AD107" s="10"/>
    </row>
    <row r="108" spans="1:30" ht="13.5">
      <c r="A108" s="9"/>
      <c r="B108" s="9"/>
      <c r="C108" s="11" t="s">
        <v>265</v>
      </c>
      <c r="D108" s="11" t="s">
        <v>892</v>
      </c>
      <c r="E108" s="12">
        <f t="shared" si="14"/>
        <v>0</v>
      </c>
      <c r="F108" s="13">
        <f t="shared" si="15"/>
        <v>0</v>
      </c>
      <c r="G108" s="13">
        <f t="shared" si="16"/>
        <v>2</v>
      </c>
      <c r="H108" s="10">
        <f t="shared" si="17"/>
        <v>0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9"/>
      <c r="X108" s="9"/>
      <c r="Y108" s="9"/>
      <c r="Z108" s="10"/>
      <c r="AA108" s="9"/>
      <c r="AB108" s="9"/>
      <c r="AC108" s="9"/>
      <c r="AD108" s="10"/>
    </row>
    <row r="109" spans="1:30" ht="13.5">
      <c r="A109" s="9"/>
      <c r="B109" s="9"/>
      <c r="C109" s="11" t="s">
        <v>674</v>
      </c>
      <c r="D109" s="11" t="s">
        <v>892</v>
      </c>
      <c r="E109" s="12">
        <f t="shared" si="14"/>
        <v>0</v>
      </c>
      <c r="F109" s="13">
        <f t="shared" si="15"/>
        <v>0</v>
      </c>
      <c r="G109" s="13">
        <f t="shared" si="16"/>
        <v>2</v>
      </c>
      <c r="H109" s="10">
        <f t="shared" si="17"/>
        <v>0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9"/>
      <c r="X109" s="9"/>
      <c r="Y109" s="9"/>
      <c r="Z109" s="10"/>
      <c r="AA109" s="9"/>
      <c r="AB109" s="9"/>
      <c r="AC109" s="9"/>
      <c r="AD109" s="10"/>
    </row>
    <row r="110" spans="1:30" ht="13.5">
      <c r="A110" s="9"/>
      <c r="B110" s="9"/>
      <c r="C110" s="11" t="s">
        <v>284</v>
      </c>
      <c r="D110" s="11" t="s">
        <v>892</v>
      </c>
      <c r="E110" s="12">
        <f t="shared" si="14"/>
        <v>0</v>
      </c>
      <c r="F110" s="13">
        <f t="shared" si="15"/>
        <v>0</v>
      </c>
      <c r="G110" s="13">
        <f t="shared" si="16"/>
        <v>2</v>
      </c>
      <c r="H110" s="10">
        <f t="shared" si="17"/>
        <v>0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9"/>
      <c r="X110" s="9"/>
      <c r="Y110" s="9"/>
      <c r="Z110" s="10"/>
      <c r="AA110" s="9"/>
      <c r="AB110" s="9"/>
      <c r="AC110" s="9"/>
      <c r="AD110" s="10"/>
    </row>
    <row r="111" spans="1:30" ht="13.5">
      <c r="A111" s="9"/>
      <c r="B111" s="9"/>
      <c r="C111" s="11" t="s">
        <v>832</v>
      </c>
      <c r="D111" s="11" t="s">
        <v>892</v>
      </c>
      <c r="E111" s="12">
        <f t="shared" si="14"/>
        <v>0</v>
      </c>
      <c r="F111" s="13">
        <f t="shared" si="15"/>
        <v>0</v>
      </c>
      <c r="G111" s="13">
        <f t="shared" si="16"/>
        <v>2</v>
      </c>
      <c r="H111" s="10">
        <f t="shared" si="17"/>
        <v>0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9"/>
      <c r="X111" s="9"/>
      <c r="Y111" s="9"/>
      <c r="Z111" s="10"/>
      <c r="AA111" s="9"/>
      <c r="AB111" s="9"/>
      <c r="AC111" s="9"/>
      <c r="AD111" s="10"/>
    </row>
    <row r="112" spans="1:30" ht="13.5">
      <c r="A112" s="9"/>
      <c r="B112" s="9"/>
      <c r="C112" s="11" t="s">
        <v>702</v>
      </c>
      <c r="D112" s="11" t="s">
        <v>891</v>
      </c>
      <c r="E112" s="12">
        <f t="shared" si="14"/>
        <v>0</v>
      </c>
      <c r="F112" s="13">
        <f t="shared" si="15"/>
        <v>0</v>
      </c>
      <c r="G112" s="13">
        <f t="shared" si="16"/>
        <v>2</v>
      </c>
      <c r="H112" s="10">
        <f t="shared" si="17"/>
        <v>0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9"/>
      <c r="X112" s="9"/>
      <c r="Y112" s="9"/>
      <c r="Z112" s="10"/>
      <c r="AA112" s="9"/>
      <c r="AB112" s="9"/>
      <c r="AC112" s="9"/>
      <c r="AD112" s="10"/>
    </row>
    <row r="113" spans="1:30" ht="13.5">
      <c r="A113" s="9"/>
      <c r="B113" s="9"/>
      <c r="C113" s="9" t="s">
        <v>228</v>
      </c>
      <c r="D113" s="11" t="s">
        <v>889</v>
      </c>
      <c r="E113" s="12">
        <f t="shared" si="14"/>
        <v>0</v>
      </c>
      <c r="F113" s="13">
        <f t="shared" si="15"/>
        <v>0</v>
      </c>
      <c r="G113" s="13">
        <f t="shared" si="16"/>
        <v>2</v>
      </c>
      <c r="H113" s="10">
        <f t="shared" si="17"/>
        <v>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9"/>
      <c r="X113" s="9"/>
      <c r="Y113" s="9"/>
      <c r="Z113" s="10"/>
      <c r="AA113" s="9"/>
      <c r="AB113" s="9"/>
      <c r="AC113" s="9"/>
      <c r="AD113" s="10"/>
    </row>
    <row r="114" spans="1:30" ht="13.5">
      <c r="A114" s="9"/>
      <c r="B114" s="9"/>
      <c r="C114" s="9" t="s">
        <v>520</v>
      </c>
      <c r="D114" s="11" t="s">
        <v>889</v>
      </c>
      <c r="E114" s="12">
        <f t="shared" si="14"/>
        <v>0</v>
      </c>
      <c r="F114" s="13">
        <f t="shared" si="15"/>
        <v>0</v>
      </c>
      <c r="G114" s="13">
        <f t="shared" si="16"/>
        <v>2</v>
      </c>
      <c r="H114" s="10">
        <f t="shared" si="17"/>
        <v>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9"/>
      <c r="X114" s="9"/>
      <c r="Y114" s="9"/>
      <c r="Z114" s="10"/>
      <c r="AA114" s="9"/>
      <c r="AB114" s="9"/>
      <c r="AC114" s="9"/>
      <c r="AD114" s="10"/>
    </row>
    <row r="115" spans="1:30" ht="13.5">
      <c r="A115" s="9"/>
      <c r="B115" s="9"/>
      <c r="C115" s="9" t="s">
        <v>238</v>
      </c>
      <c r="D115" s="11" t="s">
        <v>889</v>
      </c>
      <c r="E115" s="12">
        <f t="shared" si="14"/>
        <v>0</v>
      </c>
      <c r="F115" s="13">
        <f t="shared" si="15"/>
        <v>0</v>
      </c>
      <c r="G115" s="13">
        <f t="shared" si="16"/>
        <v>2</v>
      </c>
      <c r="H115" s="10">
        <f t="shared" si="17"/>
        <v>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9"/>
      <c r="X115" s="9"/>
      <c r="Y115" s="9"/>
      <c r="Z115" s="10"/>
      <c r="AA115" s="9"/>
      <c r="AB115" s="9"/>
      <c r="AC115" s="9"/>
      <c r="AD115" s="10"/>
    </row>
    <row r="116" spans="1:30" ht="13.5">
      <c r="A116" s="9"/>
      <c r="B116" s="9"/>
      <c r="C116" s="9" t="s">
        <v>241</v>
      </c>
      <c r="D116" s="9" t="s">
        <v>889</v>
      </c>
      <c r="E116" s="12">
        <f t="shared" si="14"/>
        <v>0</v>
      </c>
      <c r="F116" s="13">
        <f t="shared" si="15"/>
        <v>0</v>
      </c>
      <c r="G116" s="13">
        <f t="shared" si="16"/>
        <v>2</v>
      </c>
      <c r="H116" s="10">
        <f t="shared" si="17"/>
        <v>0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9"/>
      <c r="X116" s="9"/>
      <c r="Y116" s="9"/>
      <c r="Z116" s="10"/>
      <c r="AA116" s="9"/>
      <c r="AB116" s="9"/>
      <c r="AC116" s="9"/>
      <c r="AD116" s="10"/>
    </row>
    <row r="117" spans="1:30" ht="13.5">
      <c r="A117" s="9"/>
      <c r="B117" s="9"/>
      <c r="C117" s="11" t="s">
        <v>656</v>
      </c>
      <c r="D117" s="11" t="s">
        <v>889</v>
      </c>
      <c r="E117" s="12">
        <f t="shared" si="14"/>
        <v>0</v>
      </c>
      <c r="F117" s="13">
        <f t="shared" si="15"/>
        <v>0</v>
      </c>
      <c r="G117" s="13">
        <f t="shared" si="16"/>
        <v>2</v>
      </c>
      <c r="H117" s="10">
        <f t="shared" si="17"/>
        <v>0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9"/>
      <c r="X117" s="9"/>
      <c r="Y117" s="9"/>
      <c r="Z117" s="10"/>
      <c r="AA117" s="9"/>
      <c r="AB117" s="9"/>
      <c r="AC117" s="9"/>
      <c r="AD117" s="10"/>
    </row>
    <row r="118" spans="1:30" ht="13.5">
      <c r="A118" s="9"/>
      <c r="B118" s="9"/>
      <c r="C118" s="11" t="s">
        <v>252</v>
      </c>
      <c r="D118" s="11" t="s">
        <v>889</v>
      </c>
      <c r="E118" s="12">
        <f t="shared" si="14"/>
        <v>0</v>
      </c>
      <c r="F118" s="13">
        <f t="shared" si="15"/>
        <v>0</v>
      </c>
      <c r="G118" s="13">
        <f t="shared" si="16"/>
        <v>2</v>
      </c>
      <c r="H118" s="10">
        <f t="shared" si="17"/>
        <v>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9"/>
      <c r="X118" s="9"/>
      <c r="Y118" s="9"/>
      <c r="Z118" s="10"/>
      <c r="AA118" s="9"/>
      <c r="AB118" s="9"/>
      <c r="AC118" s="9"/>
      <c r="AD118" s="10"/>
    </row>
    <row r="119" spans="1:30" ht="13.5">
      <c r="A119" s="9"/>
      <c r="B119" s="9"/>
      <c r="C119" s="11" t="s">
        <v>669</v>
      </c>
      <c r="D119" s="11" t="s">
        <v>889</v>
      </c>
      <c r="E119" s="12">
        <f t="shared" si="14"/>
        <v>0</v>
      </c>
      <c r="F119" s="13">
        <f t="shared" si="15"/>
        <v>0</v>
      </c>
      <c r="G119" s="13">
        <f t="shared" si="16"/>
        <v>2</v>
      </c>
      <c r="H119" s="10">
        <f t="shared" si="17"/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9"/>
      <c r="X119" s="9"/>
      <c r="Y119" s="9"/>
      <c r="Z119" s="10"/>
      <c r="AA119" s="9"/>
      <c r="AB119" s="9"/>
      <c r="AC119" s="9"/>
      <c r="AD119" s="10"/>
    </row>
    <row r="120" spans="1:30" ht="13.5">
      <c r="A120" s="9"/>
      <c r="B120" s="9"/>
      <c r="C120" s="11" t="s">
        <v>707</v>
      </c>
      <c r="D120" s="11" t="s">
        <v>534</v>
      </c>
      <c r="E120" s="12">
        <f t="shared" si="14"/>
        <v>0</v>
      </c>
      <c r="F120" s="13">
        <f t="shared" si="15"/>
        <v>0</v>
      </c>
      <c r="G120" s="13">
        <f t="shared" si="16"/>
        <v>2</v>
      </c>
      <c r="H120" s="10">
        <f t="shared" si="17"/>
        <v>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9"/>
      <c r="X120" s="9"/>
      <c r="Y120" s="9"/>
      <c r="Z120" s="10"/>
      <c r="AA120" s="9"/>
      <c r="AB120" s="9"/>
      <c r="AC120" s="9"/>
      <c r="AD120" s="10"/>
    </row>
    <row r="121" spans="1:30" ht="13.5">
      <c r="A121" s="9"/>
      <c r="B121" s="9"/>
      <c r="C121" s="11" t="s">
        <v>672</v>
      </c>
      <c r="D121" s="11" t="s">
        <v>673</v>
      </c>
      <c r="E121" s="12">
        <f t="shared" si="14"/>
        <v>0</v>
      </c>
      <c r="F121" s="13">
        <f t="shared" si="15"/>
        <v>0</v>
      </c>
      <c r="G121" s="13">
        <f t="shared" si="16"/>
        <v>2</v>
      </c>
      <c r="H121" s="10">
        <f t="shared" si="17"/>
        <v>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9"/>
      <c r="X121" s="9"/>
      <c r="Y121" s="9"/>
      <c r="Z121" s="10"/>
      <c r="AA121" s="9"/>
      <c r="AB121" s="9"/>
      <c r="AC121" s="9"/>
      <c r="AD121" s="10"/>
    </row>
    <row r="122" spans="1:30" ht="13.5">
      <c r="A122" s="9"/>
      <c r="B122" s="9"/>
      <c r="C122" s="9" t="s">
        <v>230</v>
      </c>
      <c r="D122" s="11" t="s">
        <v>901</v>
      </c>
      <c r="E122" s="12">
        <f t="shared" si="14"/>
        <v>0</v>
      </c>
      <c r="F122" s="13">
        <f t="shared" si="15"/>
        <v>0</v>
      </c>
      <c r="G122" s="13">
        <f t="shared" si="16"/>
        <v>2</v>
      </c>
      <c r="H122" s="10">
        <f t="shared" si="17"/>
        <v>0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9"/>
      <c r="X122" s="9"/>
      <c r="Y122" s="9"/>
      <c r="Z122" s="10"/>
      <c r="AA122" s="9"/>
      <c r="AB122" s="9"/>
      <c r="AC122" s="9"/>
      <c r="AD122" s="10"/>
    </row>
    <row r="123" spans="1:30" ht="13.5">
      <c r="A123" s="9"/>
      <c r="B123" s="9"/>
      <c r="C123" s="9" t="s">
        <v>262</v>
      </c>
      <c r="D123" s="11" t="s">
        <v>901</v>
      </c>
      <c r="E123" s="12">
        <f t="shared" si="14"/>
        <v>0</v>
      </c>
      <c r="F123" s="13">
        <f t="shared" si="15"/>
        <v>0</v>
      </c>
      <c r="G123" s="13">
        <f t="shared" si="16"/>
        <v>2</v>
      </c>
      <c r="H123" s="10">
        <f t="shared" si="17"/>
        <v>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9"/>
      <c r="X123" s="9"/>
      <c r="Y123" s="9"/>
      <c r="Z123" s="10"/>
      <c r="AA123" s="9"/>
      <c r="AB123" s="9"/>
      <c r="AC123" s="9"/>
      <c r="AD123" s="10"/>
    </row>
    <row r="124" spans="1:30" ht="13.5">
      <c r="A124" s="9"/>
      <c r="B124" s="9"/>
      <c r="C124" s="9" t="s">
        <v>267</v>
      </c>
      <c r="D124" s="11" t="s">
        <v>901</v>
      </c>
      <c r="E124" s="12">
        <f t="shared" si="14"/>
        <v>0</v>
      </c>
      <c r="F124" s="13">
        <f t="shared" si="15"/>
        <v>0</v>
      </c>
      <c r="G124" s="13">
        <f t="shared" si="16"/>
        <v>2</v>
      </c>
      <c r="H124" s="10">
        <f t="shared" si="17"/>
        <v>0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9"/>
      <c r="X124" s="9"/>
      <c r="Y124" s="9"/>
      <c r="Z124" s="10"/>
      <c r="AA124" s="9"/>
      <c r="AB124" s="9"/>
      <c r="AC124" s="9"/>
      <c r="AD124" s="10"/>
    </row>
    <row r="125" spans="1:30" ht="13.5">
      <c r="A125" s="9"/>
      <c r="B125" s="9"/>
      <c r="C125" s="11" t="s">
        <v>271</v>
      </c>
      <c r="D125" s="11" t="s">
        <v>901</v>
      </c>
      <c r="E125" s="12">
        <f t="shared" si="14"/>
        <v>0</v>
      </c>
      <c r="F125" s="13">
        <f t="shared" si="15"/>
        <v>0</v>
      </c>
      <c r="G125" s="13">
        <f t="shared" si="16"/>
        <v>2</v>
      </c>
      <c r="H125" s="10">
        <f t="shared" si="17"/>
        <v>0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9"/>
      <c r="X125" s="9"/>
      <c r="Y125" s="9"/>
      <c r="Z125" s="10"/>
      <c r="AA125" s="9"/>
      <c r="AB125" s="9"/>
      <c r="AC125" s="9"/>
      <c r="AD125" s="10"/>
    </row>
    <row r="126" spans="1:30" ht="13.5">
      <c r="A126" s="9"/>
      <c r="B126" s="9"/>
      <c r="C126" s="9" t="s">
        <v>287</v>
      </c>
      <c r="D126" s="11" t="s">
        <v>901</v>
      </c>
      <c r="E126" s="12">
        <f t="shared" si="14"/>
        <v>0</v>
      </c>
      <c r="F126" s="13">
        <f t="shared" si="15"/>
        <v>0</v>
      </c>
      <c r="G126" s="13">
        <f t="shared" si="16"/>
        <v>2</v>
      </c>
      <c r="H126" s="10">
        <f t="shared" si="17"/>
        <v>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9"/>
      <c r="X126" s="9"/>
      <c r="Y126" s="9"/>
      <c r="Z126" s="10"/>
      <c r="AA126" s="9"/>
      <c r="AB126" s="9"/>
      <c r="AC126" s="9"/>
      <c r="AD126" s="10"/>
    </row>
    <row r="127" spans="1:30" ht="13.5">
      <c r="A127" s="9"/>
      <c r="B127" s="9"/>
      <c r="C127" s="9" t="s">
        <v>295</v>
      </c>
      <c r="D127" s="11" t="s">
        <v>901</v>
      </c>
      <c r="E127" s="12">
        <f t="shared" si="14"/>
        <v>0</v>
      </c>
      <c r="F127" s="13">
        <f t="shared" si="15"/>
        <v>0</v>
      </c>
      <c r="G127" s="13">
        <f t="shared" si="16"/>
        <v>2</v>
      </c>
      <c r="H127" s="10">
        <f t="shared" si="17"/>
        <v>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9"/>
      <c r="X127" s="9"/>
      <c r="Y127" s="9"/>
      <c r="Z127" s="10"/>
      <c r="AA127" s="9"/>
      <c r="AB127" s="9"/>
      <c r="AC127" s="9"/>
      <c r="AD127" s="10"/>
    </row>
    <row r="128" spans="1:30" ht="13.5">
      <c r="A128" s="9"/>
      <c r="B128" s="9"/>
      <c r="C128" s="9" t="s">
        <v>239</v>
      </c>
      <c r="D128" s="31" t="s">
        <v>888</v>
      </c>
      <c r="E128" s="12">
        <f t="shared" si="14"/>
        <v>0</v>
      </c>
      <c r="F128" s="13">
        <f t="shared" si="15"/>
        <v>0</v>
      </c>
      <c r="G128" s="13">
        <f t="shared" si="16"/>
        <v>2</v>
      </c>
      <c r="H128" s="10">
        <f t="shared" si="17"/>
        <v>0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9"/>
      <c r="X128" s="9"/>
      <c r="Y128" s="9"/>
      <c r="Z128" s="10"/>
      <c r="AA128" s="9"/>
      <c r="AB128" s="9"/>
      <c r="AC128" s="9"/>
      <c r="AD128" s="10"/>
    </row>
    <row r="129" spans="1:30" ht="13.5">
      <c r="A129" s="9"/>
      <c r="B129" s="9"/>
      <c r="C129" s="9" t="s">
        <v>261</v>
      </c>
      <c r="D129" s="31" t="s">
        <v>888</v>
      </c>
      <c r="E129" s="12">
        <f t="shared" si="14"/>
        <v>0</v>
      </c>
      <c r="F129" s="13">
        <f t="shared" si="15"/>
        <v>0</v>
      </c>
      <c r="G129" s="13">
        <f t="shared" si="16"/>
        <v>2</v>
      </c>
      <c r="H129" s="10">
        <f t="shared" si="17"/>
        <v>0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9"/>
      <c r="X129" s="9"/>
      <c r="Y129" s="9"/>
      <c r="Z129" s="10"/>
      <c r="AA129" s="9"/>
      <c r="AB129" s="9"/>
      <c r="AC129" s="9"/>
      <c r="AD129" s="10"/>
    </row>
    <row r="130" spans="1:30" ht="13.5">
      <c r="A130" s="9"/>
      <c r="B130" s="9"/>
      <c r="C130" s="11" t="s">
        <v>283</v>
      </c>
      <c r="D130" s="31" t="s">
        <v>888</v>
      </c>
      <c r="E130" s="12">
        <f t="shared" si="14"/>
        <v>0</v>
      </c>
      <c r="F130" s="13">
        <f t="shared" si="15"/>
        <v>0</v>
      </c>
      <c r="G130" s="13">
        <f t="shared" si="16"/>
        <v>2</v>
      </c>
      <c r="H130" s="10">
        <f t="shared" si="17"/>
        <v>0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9"/>
      <c r="X130" s="9"/>
      <c r="Y130" s="9"/>
      <c r="Z130" s="10"/>
      <c r="AA130" s="9"/>
      <c r="AB130" s="9"/>
      <c r="AC130" s="9"/>
      <c r="AD130" s="10"/>
    </row>
    <row r="131" spans="1:30" ht="13.5">
      <c r="A131" s="9"/>
      <c r="B131" s="9"/>
      <c r="C131" s="11" t="s">
        <v>236</v>
      </c>
      <c r="D131" s="31" t="s">
        <v>887</v>
      </c>
      <c r="E131" s="12">
        <f aca="true" t="shared" si="18" ref="E131:E166">H131/G131</f>
        <v>0</v>
      </c>
      <c r="F131" s="13">
        <f aca="true" t="shared" si="19" ref="F131:F166">COUNT(I131:AD131)</f>
        <v>0</v>
      </c>
      <c r="G131" s="13">
        <f t="shared" si="16"/>
        <v>2</v>
      </c>
      <c r="H131" s="10">
        <f t="shared" si="17"/>
        <v>0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9"/>
      <c r="X131" s="9"/>
      <c r="Y131" s="9"/>
      <c r="Z131" s="10"/>
      <c r="AA131" s="9"/>
      <c r="AB131" s="9"/>
      <c r="AC131" s="9"/>
      <c r="AD131" s="10"/>
    </row>
    <row r="132" spans="1:30" ht="13.5">
      <c r="A132" s="9"/>
      <c r="B132" s="9"/>
      <c r="C132" s="11" t="s">
        <v>245</v>
      </c>
      <c r="D132" s="31" t="s">
        <v>887</v>
      </c>
      <c r="E132" s="12">
        <f t="shared" si="18"/>
        <v>0</v>
      </c>
      <c r="F132" s="13">
        <f t="shared" si="19"/>
        <v>0</v>
      </c>
      <c r="G132" s="13">
        <f t="shared" si="16"/>
        <v>2</v>
      </c>
      <c r="H132" s="10">
        <f t="shared" si="17"/>
        <v>0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9"/>
      <c r="X132" s="9"/>
      <c r="Y132" s="9"/>
      <c r="Z132" s="10"/>
      <c r="AA132" s="9"/>
      <c r="AB132" s="9"/>
      <c r="AC132" s="9"/>
      <c r="AD132" s="10"/>
    </row>
    <row r="133" spans="1:30" ht="13.5">
      <c r="A133" s="9"/>
      <c r="B133" s="9"/>
      <c r="C133" s="11" t="s">
        <v>821</v>
      </c>
      <c r="D133" s="31" t="s">
        <v>887</v>
      </c>
      <c r="E133" s="12">
        <f t="shared" si="18"/>
        <v>0</v>
      </c>
      <c r="F133" s="13">
        <f t="shared" si="19"/>
        <v>0</v>
      </c>
      <c r="G133" s="13">
        <f t="shared" si="16"/>
        <v>2</v>
      </c>
      <c r="H133" s="10">
        <f t="shared" si="17"/>
        <v>0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9"/>
      <c r="X133" s="9"/>
      <c r="Y133" s="9"/>
      <c r="Z133" s="10"/>
      <c r="AA133" s="9"/>
      <c r="AB133" s="9"/>
      <c r="AC133" s="9"/>
      <c r="AD133" s="10"/>
    </row>
    <row r="134" spans="1:30" ht="13.5">
      <c r="A134" s="9"/>
      <c r="B134" s="9"/>
      <c r="C134" s="11" t="s">
        <v>224</v>
      </c>
      <c r="D134" s="30" t="s">
        <v>900</v>
      </c>
      <c r="E134" s="12">
        <f t="shared" si="18"/>
        <v>0</v>
      </c>
      <c r="F134" s="13">
        <f t="shared" si="19"/>
        <v>0</v>
      </c>
      <c r="G134" s="13">
        <f t="shared" si="16"/>
        <v>2</v>
      </c>
      <c r="H134" s="10">
        <f t="shared" si="17"/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9"/>
      <c r="X134" s="9"/>
      <c r="Y134" s="9"/>
      <c r="Z134" s="10"/>
      <c r="AA134" s="9"/>
      <c r="AB134" s="9"/>
      <c r="AC134" s="9"/>
      <c r="AD134" s="10"/>
    </row>
    <row r="135" spans="1:30" ht="13.5">
      <c r="A135" s="9"/>
      <c r="B135" s="9"/>
      <c r="C135" s="9" t="s">
        <v>237</v>
      </c>
      <c r="D135" s="30" t="s">
        <v>900</v>
      </c>
      <c r="E135" s="12">
        <f t="shared" si="18"/>
        <v>0</v>
      </c>
      <c r="F135" s="13">
        <f t="shared" si="19"/>
        <v>0</v>
      </c>
      <c r="G135" s="13">
        <f t="shared" si="16"/>
        <v>2</v>
      </c>
      <c r="H135" s="10">
        <f t="shared" si="17"/>
        <v>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9"/>
      <c r="X135" s="9"/>
      <c r="Y135" s="9"/>
      <c r="Z135" s="10"/>
      <c r="AA135" s="9"/>
      <c r="AB135" s="9"/>
      <c r="AC135" s="9"/>
      <c r="AD135" s="10"/>
    </row>
    <row r="136" spans="1:30" ht="13.5">
      <c r="A136" s="9"/>
      <c r="B136" s="9"/>
      <c r="C136" s="11" t="s">
        <v>246</v>
      </c>
      <c r="D136" s="30" t="s">
        <v>900</v>
      </c>
      <c r="E136" s="12">
        <f t="shared" si="18"/>
        <v>0</v>
      </c>
      <c r="F136" s="13">
        <f t="shared" si="19"/>
        <v>0</v>
      </c>
      <c r="G136" s="13">
        <f t="shared" si="16"/>
        <v>2</v>
      </c>
      <c r="H136" s="10">
        <f t="shared" si="17"/>
        <v>0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9"/>
      <c r="X136" s="9"/>
      <c r="Y136" s="9"/>
      <c r="Z136" s="10"/>
      <c r="AA136" s="9"/>
      <c r="AB136" s="9"/>
      <c r="AC136" s="9"/>
      <c r="AD136" s="10"/>
    </row>
    <row r="137" spans="1:30" ht="13.5">
      <c r="A137" s="9"/>
      <c r="B137" s="9"/>
      <c r="C137" s="11" t="s">
        <v>282</v>
      </c>
      <c r="D137" s="30" t="s">
        <v>900</v>
      </c>
      <c r="E137" s="12">
        <f t="shared" si="18"/>
        <v>0</v>
      </c>
      <c r="F137" s="13">
        <f t="shared" si="19"/>
        <v>0</v>
      </c>
      <c r="G137" s="13">
        <f aca="true" t="shared" si="20" ref="G137:G166">IF(F137&lt;3,2,F137)</f>
        <v>2</v>
      </c>
      <c r="H137" s="10">
        <f aca="true" t="shared" si="21" ref="H137:H166">SUM(I137:AD137)</f>
        <v>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9"/>
      <c r="X137" s="9"/>
      <c r="Y137" s="9"/>
      <c r="Z137" s="10"/>
      <c r="AA137" s="9"/>
      <c r="AB137" s="9"/>
      <c r="AC137" s="9"/>
      <c r="AD137" s="10"/>
    </row>
    <row r="138" spans="1:30" ht="13.5">
      <c r="A138" s="9"/>
      <c r="B138" s="9"/>
      <c r="C138" s="11" t="s">
        <v>292</v>
      </c>
      <c r="D138" s="30" t="s">
        <v>900</v>
      </c>
      <c r="E138" s="12">
        <f t="shared" si="18"/>
        <v>0</v>
      </c>
      <c r="F138" s="13">
        <f t="shared" si="19"/>
        <v>0</v>
      </c>
      <c r="G138" s="13">
        <f t="shared" si="20"/>
        <v>2</v>
      </c>
      <c r="H138" s="10">
        <f t="shared" si="21"/>
        <v>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9"/>
      <c r="X138" s="9"/>
      <c r="Y138" s="9"/>
      <c r="Z138" s="10"/>
      <c r="AA138" s="9"/>
      <c r="AB138" s="9"/>
      <c r="AC138" s="9"/>
      <c r="AD138" s="10"/>
    </row>
    <row r="139" spans="1:30" ht="13.5">
      <c r="A139" s="9"/>
      <c r="B139" s="9"/>
      <c r="C139" s="11" t="s">
        <v>293</v>
      </c>
      <c r="D139" s="30" t="s">
        <v>900</v>
      </c>
      <c r="E139" s="12">
        <f t="shared" si="18"/>
        <v>0</v>
      </c>
      <c r="F139" s="13">
        <f t="shared" si="19"/>
        <v>0</v>
      </c>
      <c r="G139" s="13">
        <f t="shared" si="20"/>
        <v>2</v>
      </c>
      <c r="H139" s="10">
        <f t="shared" si="21"/>
        <v>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9"/>
      <c r="X139" s="9"/>
      <c r="Y139" s="9"/>
      <c r="Z139" s="10"/>
      <c r="AA139" s="9"/>
      <c r="AB139" s="9"/>
      <c r="AC139" s="9"/>
      <c r="AD139" s="10"/>
    </row>
    <row r="140" spans="1:30" ht="13.5">
      <c r="A140" s="9"/>
      <c r="B140" s="9"/>
      <c r="C140" s="11" t="s">
        <v>824</v>
      </c>
      <c r="D140" s="11" t="s">
        <v>825</v>
      </c>
      <c r="E140" s="12">
        <f t="shared" si="18"/>
        <v>0</v>
      </c>
      <c r="F140" s="13">
        <f t="shared" si="19"/>
        <v>0</v>
      </c>
      <c r="G140" s="13">
        <f t="shared" si="20"/>
        <v>2</v>
      </c>
      <c r="H140" s="10">
        <f t="shared" si="21"/>
        <v>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9"/>
      <c r="X140" s="9"/>
      <c r="Y140" s="9"/>
      <c r="Z140" s="10"/>
      <c r="AA140" s="9"/>
      <c r="AB140" s="9"/>
      <c r="AC140" s="9"/>
      <c r="AD140" s="10"/>
    </row>
    <row r="141" spans="1:30" ht="13.5">
      <c r="A141" s="9"/>
      <c r="B141" s="9"/>
      <c r="C141" s="9" t="s">
        <v>231</v>
      </c>
      <c r="D141" s="9" t="s">
        <v>113</v>
      </c>
      <c r="E141" s="12">
        <f t="shared" si="18"/>
        <v>0</v>
      </c>
      <c r="F141" s="13">
        <f t="shared" si="19"/>
        <v>0</v>
      </c>
      <c r="G141" s="13">
        <f t="shared" si="20"/>
        <v>2</v>
      </c>
      <c r="H141" s="10">
        <f t="shared" si="21"/>
        <v>0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9"/>
      <c r="X141" s="9"/>
      <c r="Y141" s="9"/>
      <c r="Z141" s="10"/>
      <c r="AA141" s="9"/>
      <c r="AB141" s="9"/>
      <c r="AC141" s="9"/>
      <c r="AD141" s="10"/>
    </row>
    <row r="142" spans="1:30" ht="13.5">
      <c r="A142" s="9"/>
      <c r="B142" s="9"/>
      <c r="C142" s="11" t="s">
        <v>242</v>
      </c>
      <c r="D142" s="11" t="s">
        <v>113</v>
      </c>
      <c r="E142" s="12">
        <f t="shared" si="18"/>
        <v>0</v>
      </c>
      <c r="F142" s="13">
        <f t="shared" si="19"/>
        <v>0</v>
      </c>
      <c r="G142" s="13">
        <f t="shared" si="20"/>
        <v>2</v>
      </c>
      <c r="H142" s="10">
        <f t="shared" si="21"/>
        <v>0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9"/>
      <c r="X142" s="9"/>
      <c r="Y142" s="9"/>
      <c r="Z142" s="10"/>
      <c r="AA142" s="9"/>
      <c r="AB142" s="9"/>
      <c r="AC142" s="9"/>
      <c r="AD142" s="10"/>
    </row>
    <row r="143" spans="1:30" ht="13.5">
      <c r="A143" s="9"/>
      <c r="B143" s="9"/>
      <c r="C143" s="9" t="s">
        <v>260</v>
      </c>
      <c r="D143" s="9" t="s">
        <v>113</v>
      </c>
      <c r="E143" s="12">
        <f t="shared" si="18"/>
        <v>0</v>
      </c>
      <c r="F143" s="13">
        <f t="shared" si="19"/>
        <v>0</v>
      </c>
      <c r="G143" s="13">
        <f t="shared" si="20"/>
        <v>2</v>
      </c>
      <c r="H143" s="10">
        <f t="shared" si="21"/>
        <v>0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9"/>
      <c r="X143" s="9"/>
      <c r="Y143" s="9"/>
      <c r="Z143" s="10"/>
      <c r="AA143" s="9"/>
      <c r="AB143" s="9"/>
      <c r="AC143" s="9"/>
      <c r="AD143" s="10"/>
    </row>
    <row r="144" spans="1:30" ht="13.5">
      <c r="A144" s="9"/>
      <c r="B144" s="9"/>
      <c r="C144" s="11" t="s">
        <v>280</v>
      </c>
      <c r="D144" s="11" t="s">
        <v>113</v>
      </c>
      <c r="E144" s="12">
        <f t="shared" si="18"/>
        <v>0</v>
      </c>
      <c r="F144" s="13">
        <f t="shared" si="19"/>
        <v>0</v>
      </c>
      <c r="G144" s="13">
        <f t="shared" si="20"/>
        <v>2</v>
      </c>
      <c r="H144" s="10">
        <f t="shared" si="21"/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9"/>
      <c r="X144" s="9"/>
      <c r="Y144" s="9"/>
      <c r="Z144" s="10"/>
      <c r="AA144" s="9"/>
      <c r="AB144" s="9"/>
      <c r="AC144" s="9"/>
      <c r="AD144" s="10"/>
    </row>
    <row r="145" spans="1:30" ht="13.5">
      <c r="A145" s="9"/>
      <c r="B145" s="9"/>
      <c r="C145" s="9" t="s">
        <v>232</v>
      </c>
      <c r="D145" s="30" t="s">
        <v>898</v>
      </c>
      <c r="E145" s="12">
        <f t="shared" si="18"/>
        <v>0</v>
      </c>
      <c r="F145" s="13">
        <f t="shared" si="19"/>
        <v>0</v>
      </c>
      <c r="G145" s="13">
        <f t="shared" si="20"/>
        <v>2</v>
      </c>
      <c r="H145" s="10">
        <f t="shared" si="21"/>
        <v>0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9"/>
      <c r="X145" s="9"/>
      <c r="Y145" s="9"/>
      <c r="Z145" s="10"/>
      <c r="AA145" s="9"/>
      <c r="AB145" s="9"/>
      <c r="AC145" s="9"/>
      <c r="AD145" s="10"/>
    </row>
    <row r="146" spans="1:30" ht="13.5">
      <c r="A146" s="9"/>
      <c r="B146" s="9"/>
      <c r="C146" s="11" t="s">
        <v>243</v>
      </c>
      <c r="D146" s="30" t="s">
        <v>898</v>
      </c>
      <c r="E146" s="12">
        <f t="shared" si="18"/>
        <v>0</v>
      </c>
      <c r="F146" s="13">
        <f t="shared" si="19"/>
        <v>0</v>
      </c>
      <c r="G146" s="13">
        <f t="shared" si="20"/>
        <v>2</v>
      </c>
      <c r="H146" s="10">
        <f t="shared" si="21"/>
        <v>0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9"/>
      <c r="X146" s="9"/>
      <c r="Y146" s="9"/>
      <c r="Z146" s="10"/>
      <c r="AA146" s="9"/>
      <c r="AB146" s="9"/>
      <c r="AC146" s="9"/>
      <c r="AD146" s="10"/>
    </row>
    <row r="147" spans="1:30" ht="13.5">
      <c r="A147" s="9"/>
      <c r="B147" s="9"/>
      <c r="C147" s="11" t="s">
        <v>655</v>
      </c>
      <c r="D147" s="30" t="s">
        <v>898</v>
      </c>
      <c r="E147" s="12">
        <f t="shared" si="18"/>
        <v>0</v>
      </c>
      <c r="F147" s="13">
        <f t="shared" si="19"/>
        <v>0</v>
      </c>
      <c r="G147" s="13">
        <f t="shared" si="20"/>
        <v>2</v>
      </c>
      <c r="H147" s="10">
        <f t="shared" si="21"/>
        <v>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9"/>
      <c r="X147" s="9"/>
      <c r="Y147" s="9"/>
      <c r="Z147" s="10"/>
      <c r="AA147" s="9"/>
      <c r="AB147" s="9"/>
      <c r="AC147" s="9"/>
      <c r="AD147" s="10"/>
    </row>
    <row r="148" spans="1:30" ht="13.5">
      <c r="A148" s="9"/>
      <c r="B148" s="9"/>
      <c r="C148" s="9" t="s">
        <v>247</v>
      </c>
      <c r="D148" s="30" t="s">
        <v>898</v>
      </c>
      <c r="E148" s="12">
        <f t="shared" si="18"/>
        <v>0</v>
      </c>
      <c r="F148" s="13">
        <f t="shared" si="19"/>
        <v>0</v>
      </c>
      <c r="G148" s="13">
        <f t="shared" si="20"/>
        <v>2</v>
      </c>
      <c r="H148" s="10">
        <f t="shared" si="21"/>
        <v>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9"/>
      <c r="X148" s="9"/>
      <c r="Y148" s="9"/>
      <c r="Z148" s="10"/>
      <c r="AA148" s="9"/>
      <c r="AB148" s="9"/>
      <c r="AC148" s="9"/>
      <c r="AD148" s="10"/>
    </row>
    <row r="149" spans="1:30" ht="13.5">
      <c r="A149" s="9"/>
      <c r="B149" s="9"/>
      <c r="C149" s="9" t="s">
        <v>263</v>
      </c>
      <c r="D149" s="30" t="s">
        <v>898</v>
      </c>
      <c r="E149" s="12">
        <f t="shared" si="18"/>
        <v>0</v>
      </c>
      <c r="F149" s="13">
        <f t="shared" si="19"/>
        <v>0</v>
      </c>
      <c r="G149" s="13">
        <f t="shared" si="20"/>
        <v>2</v>
      </c>
      <c r="H149" s="10">
        <f t="shared" si="21"/>
        <v>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9"/>
      <c r="X149" s="9"/>
      <c r="Y149" s="9"/>
      <c r="Z149" s="10"/>
      <c r="AA149" s="9"/>
      <c r="AB149" s="9"/>
      <c r="AC149" s="9"/>
      <c r="AD149" s="10"/>
    </row>
    <row r="150" spans="1:30" ht="13.5">
      <c r="A150" s="9"/>
      <c r="B150" s="9"/>
      <c r="C150" s="9" t="s">
        <v>270</v>
      </c>
      <c r="D150" s="30" t="s">
        <v>898</v>
      </c>
      <c r="E150" s="12">
        <f t="shared" si="18"/>
        <v>0</v>
      </c>
      <c r="F150" s="13">
        <f t="shared" si="19"/>
        <v>0</v>
      </c>
      <c r="G150" s="13">
        <f t="shared" si="20"/>
        <v>2</v>
      </c>
      <c r="H150" s="10">
        <f t="shared" si="21"/>
        <v>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9"/>
      <c r="X150" s="9"/>
      <c r="Y150" s="9"/>
      <c r="Z150" s="10"/>
      <c r="AA150" s="9"/>
      <c r="AB150" s="9"/>
      <c r="AC150" s="9"/>
      <c r="AD150" s="10"/>
    </row>
    <row r="151" spans="1:30" ht="13.5">
      <c r="A151" s="9"/>
      <c r="B151" s="9"/>
      <c r="C151" s="9" t="s">
        <v>272</v>
      </c>
      <c r="D151" s="30" t="s">
        <v>898</v>
      </c>
      <c r="E151" s="12">
        <f t="shared" si="18"/>
        <v>0</v>
      </c>
      <c r="F151" s="13">
        <f t="shared" si="19"/>
        <v>0</v>
      </c>
      <c r="G151" s="13">
        <f t="shared" si="20"/>
        <v>2</v>
      </c>
      <c r="H151" s="10">
        <f t="shared" si="21"/>
        <v>0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9"/>
      <c r="X151" s="9"/>
      <c r="Y151" s="9"/>
      <c r="Z151" s="10"/>
      <c r="AA151" s="9"/>
      <c r="AB151" s="9"/>
      <c r="AC151" s="9"/>
      <c r="AD151" s="10"/>
    </row>
    <row r="152" spans="1:30" ht="13.5">
      <c r="A152" s="9"/>
      <c r="B152" s="9"/>
      <c r="C152" s="11" t="s">
        <v>288</v>
      </c>
      <c r="D152" s="30" t="s">
        <v>898</v>
      </c>
      <c r="E152" s="12">
        <f t="shared" si="18"/>
        <v>0</v>
      </c>
      <c r="F152" s="13">
        <f t="shared" si="19"/>
        <v>0</v>
      </c>
      <c r="G152" s="13">
        <f t="shared" si="20"/>
        <v>2</v>
      </c>
      <c r="H152" s="10">
        <f t="shared" si="21"/>
        <v>0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9"/>
      <c r="X152" s="9"/>
      <c r="Y152" s="9"/>
      <c r="Z152" s="10"/>
      <c r="AA152" s="9"/>
      <c r="AB152" s="9"/>
      <c r="AC152" s="9"/>
      <c r="AD152" s="10"/>
    </row>
    <row r="153" spans="1:30" ht="13.5">
      <c r="A153" s="9"/>
      <c r="B153" s="9"/>
      <c r="C153" s="11" t="s">
        <v>223</v>
      </c>
      <c r="D153" s="11" t="s">
        <v>138</v>
      </c>
      <c r="E153" s="12">
        <f t="shared" si="18"/>
        <v>0</v>
      </c>
      <c r="F153" s="13">
        <f t="shared" si="19"/>
        <v>0</v>
      </c>
      <c r="G153" s="13">
        <f t="shared" si="20"/>
        <v>2</v>
      </c>
      <c r="H153" s="10">
        <f t="shared" si="21"/>
        <v>0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9"/>
      <c r="X153" s="9"/>
      <c r="Y153" s="9"/>
      <c r="Z153" s="10"/>
      <c r="AA153" s="9"/>
      <c r="AB153" s="9"/>
      <c r="AC153" s="9"/>
      <c r="AD153" s="10"/>
    </row>
    <row r="154" spans="1:30" ht="13.5">
      <c r="A154" s="9"/>
      <c r="B154" s="9"/>
      <c r="C154" s="11" t="s">
        <v>225</v>
      </c>
      <c r="D154" s="11" t="s">
        <v>138</v>
      </c>
      <c r="E154" s="12">
        <f t="shared" si="18"/>
        <v>0</v>
      </c>
      <c r="F154" s="13">
        <f t="shared" si="19"/>
        <v>0</v>
      </c>
      <c r="G154" s="13">
        <f t="shared" si="20"/>
        <v>2</v>
      </c>
      <c r="H154" s="10">
        <f t="shared" si="21"/>
        <v>0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9"/>
      <c r="X154" s="9"/>
      <c r="Y154" s="9"/>
      <c r="Z154" s="10"/>
      <c r="AA154" s="9"/>
      <c r="AB154" s="9"/>
      <c r="AC154" s="9"/>
      <c r="AD154" s="10"/>
    </row>
    <row r="155" spans="1:30" ht="13.5">
      <c r="A155" s="9"/>
      <c r="B155" s="9"/>
      <c r="C155" s="11" t="s">
        <v>227</v>
      </c>
      <c r="D155" s="11" t="s">
        <v>138</v>
      </c>
      <c r="E155" s="12">
        <f t="shared" si="18"/>
        <v>0</v>
      </c>
      <c r="F155" s="13">
        <f t="shared" si="19"/>
        <v>0</v>
      </c>
      <c r="G155" s="13">
        <f t="shared" si="20"/>
        <v>2</v>
      </c>
      <c r="H155" s="10">
        <f t="shared" si="21"/>
        <v>0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9"/>
      <c r="X155" s="9"/>
      <c r="Y155" s="9"/>
      <c r="Z155" s="10"/>
      <c r="AA155" s="9"/>
      <c r="AB155" s="9"/>
      <c r="AC155" s="9"/>
      <c r="AD155" s="10"/>
    </row>
    <row r="156" spans="1:30" ht="13.5">
      <c r="A156" s="9"/>
      <c r="B156" s="9"/>
      <c r="C156" s="11" t="s">
        <v>234</v>
      </c>
      <c r="D156" s="11" t="s">
        <v>701</v>
      </c>
      <c r="E156" s="12">
        <f t="shared" si="18"/>
        <v>0</v>
      </c>
      <c r="F156" s="13">
        <f t="shared" si="19"/>
        <v>0</v>
      </c>
      <c r="G156" s="13">
        <f t="shared" si="20"/>
        <v>2</v>
      </c>
      <c r="H156" s="10">
        <f t="shared" si="21"/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9"/>
      <c r="X156" s="9"/>
      <c r="Y156" s="9"/>
      <c r="Z156" s="10"/>
      <c r="AA156" s="9"/>
      <c r="AB156" s="9"/>
      <c r="AC156" s="9"/>
      <c r="AD156" s="10"/>
    </row>
    <row r="157" spans="1:30" ht="13.5">
      <c r="A157" s="9"/>
      <c r="B157" s="9"/>
      <c r="C157" s="11" t="s">
        <v>235</v>
      </c>
      <c r="D157" s="11" t="s">
        <v>701</v>
      </c>
      <c r="E157" s="12">
        <f t="shared" si="18"/>
        <v>0</v>
      </c>
      <c r="F157" s="13">
        <f t="shared" si="19"/>
        <v>0</v>
      </c>
      <c r="G157" s="13">
        <f t="shared" si="20"/>
        <v>2</v>
      </c>
      <c r="H157" s="10">
        <f t="shared" si="21"/>
        <v>0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9"/>
      <c r="X157" s="9"/>
      <c r="Y157" s="9"/>
      <c r="Z157" s="10"/>
      <c r="AA157" s="9"/>
      <c r="AB157" s="9"/>
      <c r="AC157" s="9"/>
      <c r="AD157" s="10"/>
    </row>
    <row r="158" spans="1:30" ht="13.5">
      <c r="A158" s="9"/>
      <c r="B158" s="9"/>
      <c r="C158" s="11" t="s">
        <v>251</v>
      </c>
      <c r="D158" s="11" t="s">
        <v>138</v>
      </c>
      <c r="E158" s="12">
        <f t="shared" si="18"/>
        <v>0</v>
      </c>
      <c r="F158" s="13">
        <f t="shared" si="19"/>
        <v>0</v>
      </c>
      <c r="G158" s="13">
        <f t="shared" si="20"/>
        <v>2</v>
      </c>
      <c r="H158" s="10">
        <f t="shared" si="21"/>
        <v>0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9"/>
      <c r="X158" s="9"/>
      <c r="Y158" s="9"/>
      <c r="Z158" s="10"/>
      <c r="AA158" s="9"/>
      <c r="AB158" s="9"/>
      <c r="AC158" s="9"/>
      <c r="AD158" s="10"/>
    </row>
    <row r="159" spans="1:30" ht="13.5">
      <c r="A159" s="9"/>
      <c r="B159" s="9"/>
      <c r="C159" s="11" t="s">
        <v>546</v>
      </c>
      <c r="D159" s="11" t="s">
        <v>677</v>
      </c>
      <c r="E159" s="12">
        <f t="shared" si="18"/>
        <v>0</v>
      </c>
      <c r="F159" s="13">
        <f t="shared" si="19"/>
        <v>0</v>
      </c>
      <c r="G159" s="13">
        <f t="shared" si="20"/>
        <v>2</v>
      </c>
      <c r="H159" s="10">
        <f t="shared" si="21"/>
        <v>0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9"/>
      <c r="X159" s="9"/>
      <c r="Y159" s="9"/>
      <c r="Z159" s="10"/>
      <c r="AA159" s="9"/>
      <c r="AB159" s="9"/>
      <c r="AC159" s="9"/>
      <c r="AD159" s="10"/>
    </row>
    <row r="160" spans="1:30" ht="13.5">
      <c r="A160" s="9"/>
      <c r="B160" s="9"/>
      <c r="C160" s="11" t="s">
        <v>544</v>
      </c>
      <c r="D160" s="11" t="s">
        <v>677</v>
      </c>
      <c r="E160" s="12">
        <f t="shared" si="18"/>
        <v>0</v>
      </c>
      <c r="F160" s="13">
        <f t="shared" si="19"/>
        <v>0</v>
      </c>
      <c r="G160" s="13">
        <f t="shared" si="20"/>
        <v>2</v>
      </c>
      <c r="H160" s="10">
        <f t="shared" si="21"/>
        <v>0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9"/>
      <c r="X160" s="9"/>
      <c r="Y160" s="9"/>
      <c r="Z160" s="10"/>
      <c r="AA160" s="9"/>
      <c r="AB160" s="9"/>
      <c r="AC160" s="9"/>
      <c r="AD160" s="10"/>
    </row>
    <row r="161" spans="1:30" ht="13.5">
      <c r="A161" s="9"/>
      <c r="B161" s="9"/>
      <c r="C161" s="9" t="s">
        <v>547</v>
      </c>
      <c r="D161" s="11" t="s">
        <v>677</v>
      </c>
      <c r="E161" s="12">
        <f t="shared" si="18"/>
        <v>0</v>
      </c>
      <c r="F161" s="13">
        <f t="shared" si="19"/>
        <v>0</v>
      </c>
      <c r="G161" s="13">
        <f t="shared" si="20"/>
        <v>2</v>
      </c>
      <c r="H161" s="10">
        <f t="shared" si="21"/>
        <v>0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9"/>
      <c r="X161" s="9"/>
      <c r="Y161" s="9"/>
      <c r="Z161" s="10"/>
      <c r="AA161" s="9"/>
      <c r="AB161" s="9"/>
      <c r="AC161" s="9"/>
      <c r="AD161" s="10"/>
    </row>
    <row r="162" spans="1:30" ht="13.5">
      <c r="A162" s="9"/>
      <c r="B162" s="9"/>
      <c r="C162" s="11" t="s">
        <v>257</v>
      </c>
      <c r="D162" s="11" t="s">
        <v>138</v>
      </c>
      <c r="E162" s="12">
        <f t="shared" si="18"/>
        <v>0</v>
      </c>
      <c r="F162" s="13">
        <f t="shared" si="19"/>
        <v>0</v>
      </c>
      <c r="G162" s="13">
        <f t="shared" si="20"/>
        <v>2</v>
      </c>
      <c r="H162" s="10">
        <f t="shared" si="21"/>
        <v>0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9"/>
      <c r="X162" s="9"/>
      <c r="Y162" s="9"/>
      <c r="Z162" s="10"/>
      <c r="AA162" s="9"/>
      <c r="AB162" s="9"/>
      <c r="AC162" s="9"/>
      <c r="AD162" s="10"/>
    </row>
    <row r="163" spans="1:30" ht="13.5">
      <c r="A163" s="9"/>
      <c r="B163" s="9"/>
      <c r="C163" s="11" t="s">
        <v>545</v>
      </c>
      <c r="D163" s="11" t="s">
        <v>677</v>
      </c>
      <c r="E163" s="12">
        <f t="shared" si="18"/>
        <v>0</v>
      </c>
      <c r="F163" s="13">
        <f t="shared" si="19"/>
        <v>0</v>
      </c>
      <c r="G163" s="13">
        <f t="shared" si="20"/>
        <v>2</v>
      </c>
      <c r="H163" s="10">
        <f t="shared" si="21"/>
        <v>0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9"/>
      <c r="X163" s="9"/>
      <c r="Y163" s="9"/>
      <c r="Z163" s="10"/>
      <c r="AA163" s="9"/>
      <c r="AB163" s="9"/>
      <c r="AC163" s="9"/>
      <c r="AD163" s="10"/>
    </row>
    <row r="164" spans="1:30" ht="13.5">
      <c r="A164" s="9"/>
      <c r="B164" s="9"/>
      <c r="C164" s="11" t="s">
        <v>268</v>
      </c>
      <c r="D164" s="11" t="s">
        <v>138</v>
      </c>
      <c r="E164" s="12">
        <f t="shared" si="18"/>
        <v>0</v>
      </c>
      <c r="F164" s="13">
        <f t="shared" si="19"/>
        <v>0</v>
      </c>
      <c r="G164" s="13">
        <f t="shared" si="20"/>
        <v>2</v>
      </c>
      <c r="H164" s="10">
        <f t="shared" si="21"/>
        <v>0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9"/>
      <c r="X164" s="9"/>
      <c r="Y164" s="9"/>
      <c r="Z164" s="10"/>
      <c r="AA164" s="9"/>
      <c r="AB164" s="9"/>
      <c r="AC164" s="9"/>
      <c r="AD164" s="10"/>
    </row>
    <row r="165" spans="1:30" ht="13.5">
      <c r="A165" s="9"/>
      <c r="B165" s="9"/>
      <c r="C165" s="11" t="s">
        <v>274</v>
      </c>
      <c r="D165" s="11" t="s">
        <v>138</v>
      </c>
      <c r="E165" s="12">
        <f t="shared" si="18"/>
        <v>0</v>
      </c>
      <c r="F165" s="13">
        <f t="shared" si="19"/>
        <v>0</v>
      </c>
      <c r="G165" s="13">
        <f t="shared" si="20"/>
        <v>2</v>
      </c>
      <c r="H165" s="10">
        <f t="shared" si="21"/>
        <v>0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9"/>
      <c r="X165" s="9"/>
      <c r="Y165" s="9"/>
      <c r="Z165" s="10"/>
      <c r="AA165" s="9"/>
      <c r="AB165" s="9"/>
      <c r="AC165" s="9"/>
      <c r="AD165" s="10"/>
    </row>
    <row r="166" spans="1:30" ht="13.5">
      <c r="A166" s="9"/>
      <c r="B166" s="9"/>
      <c r="C166" s="11" t="s">
        <v>290</v>
      </c>
      <c r="D166" s="11" t="s">
        <v>138</v>
      </c>
      <c r="E166" s="12">
        <f t="shared" si="18"/>
        <v>0</v>
      </c>
      <c r="F166" s="13">
        <f t="shared" si="19"/>
        <v>0</v>
      </c>
      <c r="G166" s="13">
        <f t="shared" si="20"/>
        <v>2</v>
      </c>
      <c r="H166" s="10">
        <f t="shared" si="21"/>
        <v>0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9"/>
      <c r="X166" s="9"/>
      <c r="Y166" s="9"/>
      <c r="Z166" s="10"/>
      <c r="AA166" s="9"/>
      <c r="AB166" s="9"/>
      <c r="AC166" s="9"/>
      <c r="AD166" s="10"/>
    </row>
    <row r="167" spans="23:29" ht="13.5">
      <c r="W167"/>
      <c r="X167"/>
      <c r="Y167"/>
      <c r="AA167"/>
      <c r="AB167"/>
      <c r="AC167"/>
    </row>
    <row r="168" spans="23:29" ht="13.5">
      <c r="W168"/>
      <c r="X168"/>
      <c r="Y168"/>
      <c r="AA168"/>
      <c r="AB168"/>
      <c r="AC168"/>
    </row>
    <row r="169" spans="23:29" ht="13.5">
      <c r="W169"/>
      <c r="X169"/>
      <c r="Y169"/>
      <c r="AA169"/>
      <c r="AB169"/>
      <c r="AC169"/>
    </row>
    <row r="170" spans="23:29" ht="13.5">
      <c r="W170"/>
      <c r="X170"/>
      <c r="Y170"/>
      <c r="AA170"/>
      <c r="AB170"/>
      <c r="AC170"/>
    </row>
    <row r="171" spans="23:29" ht="13.5">
      <c r="W171"/>
      <c r="X171"/>
      <c r="Y171"/>
      <c r="AA171"/>
      <c r="AB171"/>
      <c r="AC171"/>
    </row>
    <row r="172" spans="23:29" ht="13.5">
      <c r="W172"/>
      <c r="X172"/>
      <c r="Y172"/>
      <c r="AA172"/>
      <c r="AB172"/>
      <c r="AC172"/>
    </row>
    <row r="173" spans="23:29" ht="13.5">
      <c r="W173"/>
      <c r="X173"/>
      <c r="Y173"/>
      <c r="AA173"/>
      <c r="AB173"/>
      <c r="AC173"/>
    </row>
    <row r="174" spans="23:29" ht="13.5">
      <c r="W174"/>
      <c r="X174"/>
      <c r="Y174"/>
      <c r="AA174"/>
      <c r="AB174"/>
      <c r="AC174"/>
    </row>
    <row r="175" spans="23:29" ht="13.5">
      <c r="W175"/>
      <c r="X175"/>
      <c r="Y175"/>
      <c r="AA175"/>
      <c r="AB175"/>
      <c r="AC175"/>
    </row>
    <row r="176" spans="23:29" ht="13.5">
      <c r="W176"/>
      <c r="X176"/>
      <c r="Y176"/>
      <c r="AA176"/>
      <c r="AB176"/>
      <c r="AC176"/>
    </row>
    <row r="177" spans="23:29" ht="13.5">
      <c r="W177"/>
      <c r="X177"/>
      <c r="Y177"/>
      <c r="AA177"/>
      <c r="AB177"/>
      <c r="AC177"/>
    </row>
    <row r="178" spans="23:29" ht="13.5">
      <c r="W178"/>
      <c r="X178"/>
      <c r="Y178"/>
      <c r="AA178"/>
      <c r="AB178"/>
      <c r="AC178"/>
    </row>
    <row r="179" spans="23:29" ht="13.5">
      <c r="W179"/>
      <c r="X179"/>
      <c r="Y179"/>
      <c r="AA179"/>
      <c r="AB179"/>
      <c r="AC179"/>
    </row>
    <row r="180" spans="23:29" ht="13.5">
      <c r="W180"/>
      <c r="X180"/>
      <c r="Y180"/>
      <c r="AA180"/>
      <c r="AB180"/>
      <c r="AC180"/>
    </row>
    <row r="181" spans="23:29" ht="13.5">
      <c r="W181"/>
      <c r="X181"/>
      <c r="Y181"/>
      <c r="AA181"/>
      <c r="AB181"/>
      <c r="AC181"/>
    </row>
    <row r="182" spans="23:29" ht="13.5">
      <c r="W182"/>
      <c r="X182"/>
      <c r="Y182"/>
      <c r="AA182"/>
      <c r="AB182"/>
      <c r="AC182"/>
    </row>
    <row r="183" spans="23:29" ht="13.5">
      <c r="W183"/>
      <c r="X183"/>
      <c r="Y183"/>
      <c r="AA183"/>
      <c r="AB183"/>
      <c r="AC183"/>
    </row>
    <row r="184" spans="23:29" ht="13.5">
      <c r="W184"/>
      <c r="X184"/>
      <c r="Y184"/>
      <c r="AA184"/>
      <c r="AB184"/>
      <c r="AC184"/>
    </row>
    <row r="185" spans="23:29" ht="13.5">
      <c r="W185"/>
      <c r="X185"/>
      <c r="Y185"/>
      <c r="AA185"/>
      <c r="AB185"/>
      <c r="AC185"/>
    </row>
    <row r="186" spans="23:29" ht="13.5">
      <c r="W186"/>
      <c r="X186"/>
      <c r="Y186"/>
      <c r="AA186"/>
      <c r="AB186"/>
      <c r="AC186"/>
    </row>
    <row r="187" spans="23:29" ht="13.5">
      <c r="W187"/>
      <c r="X187"/>
      <c r="Y187"/>
      <c r="AA187"/>
      <c r="AB187"/>
      <c r="AC187"/>
    </row>
    <row r="188" spans="23:29" ht="13.5">
      <c r="W188"/>
      <c r="X188"/>
      <c r="Y188"/>
      <c r="AA188"/>
      <c r="AB188"/>
      <c r="AC188"/>
    </row>
    <row r="189" spans="23:29" ht="13.5">
      <c r="W189"/>
      <c r="X189"/>
      <c r="Y189"/>
      <c r="AA189"/>
      <c r="AB189"/>
      <c r="AC189"/>
    </row>
    <row r="190" spans="23:29" ht="13.5">
      <c r="W190"/>
      <c r="X190"/>
      <c r="Y190"/>
      <c r="AA190"/>
      <c r="AB190"/>
      <c r="AC190"/>
    </row>
    <row r="191" spans="23:29" ht="13.5">
      <c r="W191"/>
      <c r="X191"/>
      <c r="Y191"/>
      <c r="AA191"/>
      <c r="AB191"/>
      <c r="AC191"/>
    </row>
    <row r="192" spans="23:29" ht="13.5">
      <c r="W192"/>
      <c r="X192"/>
      <c r="Y192"/>
      <c r="AA192"/>
      <c r="AB192"/>
      <c r="AC192"/>
    </row>
    <row r="193" spans="23:29" ht="13.5">
      <c r="W193"/>
      <c r="X193"/>
      <c r="Y193"/>
      <c r="AA193"/>
      <c r="AB193"/>
      <c r="AC193"/>
    </row>
    <row r="194" spans="23:29" ht="13.5">
      <c r="W194"/>
      <c r="X194"/>
      <c r="Y194"/>
      <c r="AA194"/>
      <c r="AB194"/>
      <c r="AC194"/>
    </row>
    <row r="195" spans="23:29" ht="13.5">
      <c r="W195"/>
      <c r="X195"/>
      <c r="Y195"/>
      <c r="AA195"/>
      <c r="AB195"/>
      <c r="AC195"/>
    </row>
    <row r="196" spans="23:29" ht="13.5">
      <c r="W196"/>
      <c r="X196"/>
      <c r="Y196"/>
      <c r="AA196"/>
      <c r="AB196"/>
      <c r="AC196"/>
    </row>
    <row r="197" spans="23:29" ht="13.5">
      <c r="W197"/>
      <c r="X197"/>
      <c r="Y197"/>
      <c r="AA197"/>
      <c r="AB197"/>
      <c r="AC197"/>
    </row>
    <row r="198" spans="23:29" ht="13.5">
      <c r="W198"/>
      <c r="X198"/>
      <c r="Y198"/>
      <c r="AA198"/>
      <c r="AB198"/>
      <c r="AC198"/>
    </row>
    <row r="199" spans="23:29" ht="13.5">
      <c r="W199"/>
      <c r="X199"/>
      <c r="Y199"/>
      <c r="AA199"/>
      <c r="AB199"/>
      <c r="AC199"/>
    </row>
    <row r="200" spans="23:29" ht="13.5">
      <c r="W200"/>
      <c r="X200"/>
      <c r="Y200"/>
      <c r="AA200"/>
      <c r="AB200"/>
      <c r="AC200"/>
    </row>
    <row r="201" spans="23:29" ht="13.5">
      <c r="W201"/>
      <c r="X201"/>
      <c r="Y201"/>
      <c r="AA201"/>
      <c r="AB201"/>
      <c r="AC201"/>
    </row>
    <row r="202" spans="23:29" ht="13.5">
      <c r="W202"/>
      <c r="X202"/>
      <c r="Y202"/>
      <c r="AA202"/>
      <c r="AB202"/>
      <c r="AC202"/>
    </row>
    <row r="203" spans="27:29" ht="13.5">
      <c r="AA203"/>
      <c r="AB203"/>
      <c r="AC203"/>
    </row>
    <row r="204" spans="27:29" ht="13.5">
      <c r="AA204"/>
      <c r="AB204"/>
      <c r="AC204"/>
    </row>
    <row r="205" spans="27:29" ht="13.5">
      <c r="AA205"/>
      <c r="AB205"/>
      <c r="AC205"/>
    </row>
    <row r="206" spans="27:29" ht="13.5">
      <c r="AA206"/>
      <c r="AB206"/>
      <c r="AC206"/>
    </row>
    <row r="207" spans="27:29" ht="13.5">
      <c r="AA207"/>
      <c r="AB207"/>
      <c r="AC207"/>
    </row>
    <row r="208" spans="27:29" ht="13.5">
      <c r="AA208"/>
      <c r="AB208"/>
      <c r="AC208"/>
    </row>
    <row r="209" spans="27:29" ht="13.5">
      <c r="AA209"/>
      <c r="AB209"/>
      <c r="AC209"/>
    </row>
    <row r="210" spans="27:29" ht="13.5">
      <c r="AA210"/>
      <c r="AB210"/>
      <c r="AC210"/>
    </row>
    <row r="211" spans="27:29" ht="13.5">
      <c r="AA211"/>
      <c r="AB211"/>
      <c r="AC211"/>
    </row>
    <row r="212" spans="27:29" ht="13.5">
      <c r="AA212"/>
      <c r="AB212"/>
      <c r="AC212"/>
    </row>
    <row r="213" spans="27:29" ht="13.5">
      <c r="AA213"/>
      <c r="AB213"/>
      <c r="AC213"/>
    </row>
    <row r="214" spans="27:29" ht="13.5">
      <c r="AA214"/>
      <c r="AB214"/>
      <c r="AC214"/>
    </row>
    <row r="215" spans="27:29" ht="13.5">
      <c r="AA215"/>
      <c r="AB215"/>
      <c r="AC215"/>
    </row>
    <row r="216" spans="27:29" ht="13.5">
      <c r="AA216"/>
      <c r="AB216"/>
      <c r="AC216"/>
    </row>
    <row r="217" spans="27:29" ht="13.5">
      <c r="AA217"/>
      <c r="AB217"/>
      <c r="AC217"/>
    </row>
    <row r="218" spans="27:29" ht="13.5">
      <c r="AA218"/>
      <c r="AB218"/>
      <c r="AC218"/>
    </row>
    <row r="219" spans="27:29" ht="13.5">
      <c r="AA219"/>
      <c r="AB219"/>
      <c r="AC219"/>
    </row>
    <row r="220" spans="27:29" ht="13.5">
      <c r="AA220"/>
      <c r="AB220"/>
      <c r="AC220"/>
    </row>
    <row r="221" spans="27:29" ht="13.5">
      <c r="AA221"/>
      <c r="AB221"/>
      <c r="AC221"/>
    </row>
    <row r="222" spans="27:29" ht="13.5">
      <c r="AA222"/>
      <c r="AB222"/>
      <c r="AC222"/>
    </row>
    <row r="223" spans="27:29" ht="13.5">
      <c r="AA223"/>
      <c r="AB223"/>
      <c r="AC223"/>
    </row>
    <row r="224" spans="27:29" ht="13.5">
      <c r="AA224"/>
      <c r="AB224"/>
      <c r="AC224"/>
    </row>
    <row r="225" spans="27:29" ht="13.5">
      <c r="AA225"/>
      <c r="AB225"/>
      <c r="AC225"/>
    </row>
    <row r="226" spans="27:29" ht="13.5">
      <c r="AA226"/>
      <c r="AB226"/>
      <c r="AC226"/>
    </row>
    <row r="227" spans="27:29" ht="13.5">
      <c r="AA227"/>
      <c r="AB227"/>
      <c r="AC227"/>
    </row>
    <row r="228" spans="27:29" ht="13.5">
      <c r="AA228"/>
      <c r="AB228"/>
      <c r="AC228"/>
    </row>
    <row r="229" spans="27:29" ht="13.5">
      <c r="AA229"/>
      <c r="AB229"/>
      <c r="AC229"/>
    </row>
    <row r="230" spans="27:29" ht="13.5">
      <c r="AA230"/>
      <c r="AB230"/>
      <c r="AC230"/>
    </row>
    <row r="231" spans="27:29" ht="13.5">
      <c r="AA231"/>
      <c r="AB231"/>
      <c r="AC231"/>
    </row>
    <row r="232" spans="27:29" ht="13.5">
      <c r="AA232"/>
      <c r="AB232"/>
      <c r="AC232"/>
    </row>
    <row r="233" spans="27:29" ht="13.5">
      <c r="AA233"/>
      <c r="AB233"/>
      <c r="AC233"/>
    </row>
    <row r="234" spans="27:29" ht="13.5">
      <c r="AA234"/>
      <c r="AB234"/>
      <c r="AC234"/>
    </row>
    <row r="235" spans="27:29" ht="13.5">
      <c r="AA235"/>
      <c r="AB235"/>
      <c r="AC235"/>
    </row>
    <row r="236" spans="27:29" ht="13.5">
      <c r="AA236"/>
      <c r="AB236"/>
      <c r="AC236"/>
    </row>
    <row r="237" spans="27:29" ht="13.5">
      <c r="AA237"/>
      <c r="AB237"/>
      <c r="AC237"/>
    </row>
    <row r="238" spans="27:29" ht="13.5">
      <c r="AA238"/>
      <c r="AB238"/>
      <c r="AC238"/>
    </row>
    <row r="239" spans="27:29" ht="13.5">
      <c r="AA239"/>
      <c r="AB239"/>
      <c r="AC239"/>
    </row>
    <row r="240" spans="27:29" ht="13.5">
      <c r="AA240"/>
      <c r="AB240"/>
      <c r="AC240"/>
    </row>
    <row r="241" spans="27:29" ht="13.5">
      <c r="AA241"/>
      <c r="AB241"/>
      <c r="AC241"/>
    </row>
    <row r="242" spans="27:29" ht="13.5">
      <c r="AA242"/>
      <c r="AB242"/>
      <c r="AC242"/>
    </row>
    <row r="243" spans="27:29" ht="13.5">
      <c r="AA243"/>
      <c r="AB243"/>
      <c r="AC243"/>
    </row>
    <row r="244" spans="27:29" ht="13.5">
      <c r="AA244"/>
      <c r="AB244"/>
      <c r="AC244"/>
    </row>
    <row r="245" spans="27:29" ht="13.5">
      <c r="AA245"/>
      <c r="AB245"/>
      <c r="AC245"/>
    </row>
    <row r="246" spans="27:29" ht="13.5">
      <c r="AA246"/>
      <c r="AB246"/>
      <c r="AC246"/>
    </row>
    <row r="247" spans="27:29" ht="13.5">
      <c r="AA247"/>
      <c r="AB247"/>
      <c r="AC247"/>
    </row>
    <row r="248" spans="27:29" ht="13.5">
      <c r="AA248"/>
      <c r="AB248"/>
      <c r="AC248"/>
    </row>
    <row r="249" spans="27:29" ht="13.5">
      <c r="AA249"/>
      <c r="AB249"/>
      <c r="AC249"/>
    </row>
    <row r="250" spans="27:29" ht="13.5">
      <c r="AA250"/>
      <c r="AB250"/>
      <c r="AC250"/>
    </row>
    <row r="251" spans="27:29" ht="13.5">
      <c r="AA251"/>
      <c r="AB251"/>
      <c r="AC251"/>
    </row>
    <row r="252" spans="27:29" ht="13.5">
      <c r="AA252"/>
      <c r="AB252"/>
      <c r="AC252"/>
    </row>
    <row r="253" spans="27:29" ht="13.5">
      <c r="AA253"/>
      <c r="AB253"/>
      <c r="AC253"/>
    </row>
    <row r="254" spans="27:29" ht="13.5">
      <c r="AA254"/>
      <c r="AB254"/>
      <c r="AC254"/>
    </row>
    <row r="255" spans="27:29" ht="13.5">
      <c r="AA255"/>
      <c r="AB255"/>
      <c r="AC255"/>
    </row>
    <row r="256" spans="27:29" ht="13.5">
      <c r="AA256"/>
      <c r="AB256"/>
      <c r="AC256"/>
    </row>
    <row r="257" spans="27:29" ht="13.5">
      <c r="AA257"/>
      <c r="AB257"/>
      <c r="AC257"/>
    </row>
    <row r="258" spans="27:29" ht="13.5">
      <c r="AA258"/>
      <c r="AB258"/>
      <c r="AC258"/>
    </row>
    <row r="259" spans="27:29" ht="13.5">
      <c r="AA259"/>
      <c r="AB259"/>
      <c r="AC259"/>
    </row>
    <row r="260" spans="27:29" ht="13.5">
      <c r="AA260"/>
      <c r="AB260"/>
      <c r="AC260"/>
    </row>
    <row r="261" spans="27:29" ht="13.5">
      <c r="AA261"/>
      <c r="AB261"/>
      <c r="AC261"/>
    </row>
    <row r="262" spans="27:29" ht="13.5">
      <c r="AA262"/>
      <c r="AB262"/>
      <c r="AC262"/>
    </row>
    <row r="263" spans="27:29" ht="13.5">
      <c r="AA263"/>
      <c r="AB263"/>
      <c r="AC263"/>
    </row>
    <row r="264" spans="27:29" ht="13.5">
      <c r="AA264"/>
      <c r="AB264"/>
      <c r="AC264"/>
    </row>
    <row r="265" spans="27:29" ht="13.5">
      <c r="AA265"/>
      <c r="AB265"/>
      <c r="AC265"/>
    </row>
    <row r="266" spans="27:29" ht="13.5">
      <c r="AA266"/>
      <c r="AB266"/>
      <c r="AC266"/>
    </row>
    <row r="267" spans="27:29" ht="13.5">
      <c r="AA267"/>
      <c r="AB267"/>
      <c r="AC267"/>
    </row>
    <row r="268" spans="27:29" ht="13.5">
      <c r="AA268"/>
      <c r="AB268"/>
      <c r="AC268"/>
    </row>
    <row r="269" spans="27:29" ht="13.5">
      <c r="AA269"/>
      <c r="AB269"/>
      <c r="AC269"/>
    </row>
    <row r="270" spans="27:29" ht="13.5">
      <c r="AA270"/>
      <c r="AB270"/>
      <c r="AC270"/>
    </row>
    <row r="271" spans="27:29" ht="13.5">
      <c r="AA271"/>
      <c r="AB271"/>
      <c r="AC271"/>
    </row>
    <row r="272" spans="27:29" ht="13.5">
      <c r="AA272"/>
      <c r="AB272"/>
      <c r="AC272"/>
    </row>
    <row r="273" spans="27:29" ht="13.5">
      <c r="AA273"/>
      <c r="AB273"/>
      <c r="AC273"/>
    </row>
    <row r="274" spans="27:29" ht="13.5">
      <c r="AA274"/>
      <c r="AB274"/>
      <c r="AC274"/>
    </row>
    <row r="275" spans="27:29" ht="13.5">
      <c r="AA275"/>
      <c r="AB275"/>
      <c r="AC275"/>
    </row>
    <row r="276" spans="27:29" ht="13.5">
      <c r="AA276"/>
      <c r="AB276"/>
      <c r="AC276"/>
    </row>
    <row r="277" spans="27:29" ht="13.5">
      <c r="AA277"/>
      <c r="AB277"/>
      <c r="AC277"/>
    </row>
    <row r="278" spans="27:29" ht="13.5">
      <c r="AA278"/>
      <c r="AB278"/>
      <c r="AC278"/>
    </row>
    <row r="279" spans="27:29" ht="13.5">
      <c r="AA279"/>
      <c r="AB279"/>
      <c r="AC279"/>
    </row>
    <row r="280" spans="27:29" ht="13.5">
      <c r="AA280"/>
      <c r="AB280"/>
      <c r="AC280"/>
    </row>
    <row r="281" spans="27:29" ht="13.5">
      <c r="AA281"/>
      <c r="AB281"/>
      <c r="AC281"/>
    </row>
    <row r="282" spans="27:29" ht="13.5">
      <c r="AA282"/>
      <c r="AB282"/>
      <c r="AC282"/>
    </row>
    <row r="283" spans="27:29" ht="13.5">
      <c r="AA283"/>
      <c r="AB283"/>
      <c r="AC283"/>
    </row>
    <row r="284" spans="27:29" ht="13.5">
      <c r="AA284"/>
      <c r="AB284"/>
      <c r="AC284"/>
    </row>
    <row r="285" spans="27:29" ht="13.5">
      <c r="AA285"/>
      <c r="AB285"/>
      <c r="AC285"/>
    </row>
    <row r="286" spans="27:29" ht="13.5">
      <c r="AA286"/>
      <c r="AB286"/>
      <c r="AC286"/>
    </row>
    <row r="287" spans="27:29" ht="13.5">
      <c r="AA287"/>
      <c r="AB287"/>
      <c r="AC287"/>
    </row>
    <row r="288" spans="27:29" ht="13.5">
      <c r="AA288"/>
      <c r="AB288"/>
      <c r="AC288"/>
    </row>
    <row r="289" spans="27:29" ht="13.5">
      <c r="AA289"/>
      <c r="AB289"/>
      <c r="AC289"/>
    </row>
    <row r="290" spans="27:29" ht="13.5">
      <c r="AA290"/>
      <c r="AB290"/>
      <c r="AC290"/>
    </row>
  </sheetData>
  <mergeCells count="7">
    <mergeCell ref="AA1:AD1"/>
    <mergeCell ref="I1:J1"/>
    <mergeCell ref="K1:L1"/>
    <mergeCell ref="S1:V1"/>
    <mergeCell ref="W1:Z1"/>
    <mergeCell ref="O1:R1"/>
    <mergeCell ref="M1:N1"/>
  </mergeCells>
  <printOptions/>
  <pageMargins left="0" right="0" top="0" bottom="0" header="0.5118110236220472" footer="0.5118110236220472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442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4" width="6.625" style="1" customWidth="1"/>
  </cols>
  <sheetData>
    <row r="1" spans="1:34" ht="13.5">
      <c r="A1" s="3" t="s">
        <v>8</v>
      </c>
      <c r="B1" s="3"/>
      <c r="E1" s="4"/>
      <c r="F1" s="4"/>
      <c r="I1" s="36" t="s">
        <v>844</v>
      </c>
      <c r="J1" s="36"/>
      <c r="K1" s="36"/>
      <c r="L1" s="37" t="s">
        <v>845</v>
      </c>
      <c r="M1" s="36"/>
      <c r="N1" s="36"/>
      <c r="O1" s="38" t="s">
        <v>938</v>
      </c>
      <c r="P1" s="36"/>
      <c r="Q1" s="36"/>
      <c r="R1" s="36"/>
      <c r="S1" s="36"/>
      <c r="T1" s="38" t="s">
        <v>919</v>
      </c>
      <c r="U1" s="36"/>
      <c r="V1" s="36"/>
      <c r="W1" s="36"/>
      <c r="X1" s="36"/>
      <c r="Y1" s="38" t="s">
        <v>920</v>
      </c>
      <c r="Z1" s="36"/>
      <c r="AA1" s="36"/>
      <c r="AB1" s="36"/>
      <c r="AC1" s="36"/>
      <c r="AD1" s="38" t="s">
        <v>921</v>
      </c>
      <c r="AE1" s="36"/>
      <c r="AF1" s="36"/>
      <c r="AG1" s="36"/>
      <c r="AH1" s="36"/>
    </row>
    <row r="2" spans="1:34" ht="13.5">
      <c r="A2" s="8" t="s">
        <v>437</v>
      </c>
      <c r="B2" s="8"/>
      <c r="C2" s="8" t="s">
        <v>9</v>
      </c>
      <c r="D2" s="8" t="s">
        <v>438</v>
      </c>
      <c r="E2" s="8" t="s">
        <v>439</v>
      </c>
      <c r="F2" s="8" t="s">
        <v>436</v>
      </c>
      <c r="G2" s="2" t="s">
        <v>328</v>
      </c>
      <c r="H2" s="2" t="s">
        <v>329</v>
      </c>
      <c r="I2" s="20" t="s">
        <v>846</v>
      </c>
      <c r="J2" s="21" t="s">
        <v>847</v>
      </c>
      <c r="K2" s="21" t="s">
        <v>848</v>
      </c>
      <c r="L2" s="20" t="s">
        <v>846</v>
      </c>
      <c r="M2" s="21" t="s">
        <v>847</v>
      </c>
      <c r="N2" s="21" t="s">
        <v>848</v>
      </c>
      <c r="O2" s="20" t="s">
        <v>140</v>
      </c>
      <c r="P2" s="20" t="s">
        <v>141</v>
      </c>
      <c r="Q2" s="20" t="s">
        <v>142</v>
      </c>
      <c r="R2" s="21" t="s">
        <v>847</v>
      </c>
      <c r="S2" s="21" t="s">
        <v>848</v>
      </c>
      <c r="T2" s="20" t="s">
        <v>140</v>
      </c>
      <c r="U2" s="20" t="s">
        <v>141</v>
      </c>
      <c r="V2" s="20" t="s">
        <v>142</v>
      </c>
      <c r="W2" s="21" t="s">
        <v>847</v>
      </c>
      <c r="X2" s="21" t="s">
        <v>848</v>
      </c>
      <c r="Y2" s="20" t="s">
        <v>140</v>
      </c>
      <c r="Z2" s="20" t="s">
        <v>141</v>
      </c>
      <c r="AA2" s="20" t="s">
        <v>142</v>
      </c>
      <c r="AB2" s="21" t="s">
        <v>847</v>
      </c>
      <c r="AC2" s="21" t="s">
        <v>848</v>
      </c>
      <c r="AD2" s="20" t="s">
        <v>140</v>
      </c>
      <c r="AE2" s="20" t="s">
        <v>141</v>
      </c>
      <c r="AF2" s="20" t="s">
        <v>142</v>
      </c>
      <c r="AG2" s="21" t="s">
        <v>847</v>
      </c>
      <c r="AH2" s="21" t="s">
        <v>848</v>
      </c>
    </row>
    <row r="3" spans="1:34" ht="13.5">
      <c r="A3" s="9">
        <v>1</v>
      </c>
      <c r="B3" s="9"/>
      <c r="C3" s="9" t="s">
        <v>121</v>
      </c>
      <c r="D3" s="9" t="s">
        <v>924</v>
      </c>
      <c r="E3" s="12">
        <f aca="true" t="shared" si="0" ref="E3:E66">H3/G3</f>
        <v>100</v>
      </c>
      <c r="F3" s="13">
        <f aca="true" t="shared" si="1" ref="F3:F66">COUNT(I3:AH3)</f>
        <v>2</v>
      </c>
      <c r="G3" s="10">
        <f>IF(F3&lt;3,2,F3)</f>
        <v>2</v>
      </c>
      <c r="H3" s="10">
        <f>SUM(I3:AH3)</f>
        <v>200</v>
      </c>
      <c r="I3" s="10">
        <v>130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>
        <v>70</v>
      </c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.5">
      <c r="A4" s="9">
        <v>2</v>
      </c>
      <c r="B4" s="9"/>
      <c r="C4" s="9" t="s">
        <v>11</v>
      </c>
      <c r="D4" s="9" t="s">
        <v>716</v>
      </c>
      <c r="E4" s="12">
        <f t="shared" si="0"/>
        <v>91</v>
      </c>
      <c r="F4" s="13">
        <f t="shared" si="1"/>
        <v>2</v>
      </c>
      <c r="G4" s="10">
        <f>IF(F4&lt;3,2,F4)</f>
        <v>2</v>
      </c>
      <c r="H4" s="10">
        <f>SUM(I4:AH4)</f>
        <v>182</v>
      </c>
      <c r="I4" s="10">
        <v>52</v>
      </c>
      <c r="J4" s="10"/>
      <c r="K4" s="10"/>
      <c r="L4" s="10">
        <v>130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3.5">
      <c r="A5" s="9">
        <v>3</v>
      </c>
      <c r="B5" s="9"/>
      <c r="C5" s="11" t="s">
        <v>75</v>
      </c>
      <c r="D5" s="11" t="s">
        <v>113</v>
      </c>
      <c r="E5" s="12">
        <f t="shared" si="0"/>
        <v>84.5</v>
      </c>
      <c r="F5" s="13">
        <f t="shared" si="1"/>
        <v>2</v>
      </c>
      <c r="G5" s="10">
        <f>IF(F5&lt;3,2,F5)</f>
        <v>2</v>
      </c>
      <c r="H5" s="10">
        <f>SUM(I5:AH5)</f>
        <v>169</v>
      </c>
      <c r="I5" s="10">
        <v>65</v>
      </c>
      <c r="J5" s="10"/>
      <c r="K5" s="10"/>
      <c r="L5" s="10">
        <v>104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3.5">
      <c r="A6" s="9">
        <v>4</v>
      </c>
      <c r="B6" s="9"/>
      <c r="C6" s="11" t="s">
        <v>308</v>
      </c>
      <c r="D6" s="11" t="s">
        <v>113</v>
      </c>
      <c r="E6" s="12">
        <f t="shared" si="0"/>
        <v>76</v>
      </c>
      <c r="F6" s="13">
        <f t="shared" si="1"/>
        <v>2</v>
      </c>
      <c r="G6" s="10">
        <f>IF(F6&lt;3,2,F6)</f>
        <v>2</v>
      </c>
      <c r="H6" s="10">
        <f>SUM(I6:AH6)</f>
        <v>152</v>
      </c>
      <c r="I6" s="10">
        <v>22</v>
      </c>
      <c r="J6" s="10"/>
      <c r="K6" s="10"/>
      <c r="L6" s="10">
        <v>130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3.5">
      <c r="A7" s="9">
        <v>5</v>
      </c>
      <c r="B7" s="9"/>
      <c r="C7" s="9" t="s">
        <v>43</v>
      </c>
      <c r="D7" s="11" t="s">
        <v>932</v>
      </c>
      <c r="E7" s="12">
        <f t="shared" si="0"/>
        <v>72</v>
      </c>
      <c r="F7" s="13">
        <f t="shared" si="1"/>
        <v>4</v>
      </c>
      <c r="G7" s="10">
        <f>IF(F7&lt;3,2,F7)-1</f>
        <v>3</v>
      </c>
      <c r="H7" s="10">
        <f>SUM(I7:AH7)-52</f>
        <v>216</v>
      </c>
      <c r="I7" s="10">
        <v>52</v>
      </c>
      <c r="J7" s="10"/>
      <c r="K7" s="10"/>
      <c r="L7" s="10">
        <v>104</v>
      </c>
      <c r="M7" s="10"/>
      <c r="N7" s="10"/>
      <c r="O7" s="10"/>
      <c r="P7" s="10"/>
      <c r="Q7" s="10"/>
      <c r="R7" s="10"/>
      <c r="S7" s="10"/>
      <c r="T7" s="10">
        <v>56</v>
      </c>
      <c r="U7" s="10"/>
      <c r="V7" s="10"/>
      <c r="W7" s="10"/>
      <c r="X7" s="10"/>
      <c r="Y7" s="10">
        <v>56</v>
      </c>
      <c r="Z7" s="10"/>
      <c r="AA7" s="10"/>
      <c r="AB7" s="10"/>
      <c r="AC7" s="10"/>
      <c r="AD7" s="10"/>
      <c r="AE7" s="10"/>
      <c r="AF7" s="10"/>
      <c r="AG7" s="10"/>
      <c r="AH7" s="10"/>
    </row>
    <row r="8" spans="1:34" ht="13.5">
      <c r="A8" s="9">
        <v>6</v>
      </c>
      <c r="B8" s="9"/>
      <c r="C8" s="11" t="s">
        <v>195</v>
      </c>
      <c r="D8" s="9" t="s">
        <v>924</v>
      </c>
      <c r="E8" s="12">
        <f t="shared" si="0"/>
        <v>65</v>
      </c>
      <c r="F8" s="13">
        <f t="shared" si="1"/>
        <v>1</v>
      </c>
      <c r="G8" s="10">
        <f>IF(F8&lt;3,2,F8)</f>
        <v>2</v>
      </c>
      <c r="H8" s="10">
        <f>SUM(I8:AH8)</f>
        <v>130</v>
      </c>
      <c r="I8" s="10">
        <v>130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3.5">
      <c r="A9" s="9">
        <v>7</v>
      </c>
      <c r="B9" s="9"/>
      <c r="C9" s="11" t="s">
        <v>931</v>
      </c>
      <c r="D9" s="9" t="s">
        <v>924</v>
      </c>
      <c r="E9" s="12">
        <f t="shared" si="0"/>
        <v>61</v>
      </c>
      <c r="F9" s="13">
        <f t="shared" si="1"/>
        <v>2</v>
      </c>
      <c r="G9" s="10">
        <f>IF(F9&lt;3,2,F9)</f>
        <v>2</v>
      </c>
      <c r="H9" s="10">
        <f>SUM(I9:AH9)</f>
        <v>122</v>
      </c>
      <c r="I9" s="10">
        <v>52</v>
      </c>
      <c r="J9" s="10"/>
      <c r="K9" s="10"/>
      <c r="L9" s="10"/>
      <c r="M9" s="10"/>
      <c r="N9" s="10"/>
      <c r="O9" s="10">
        <v>70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3.5">
      <c r="A10" s="9">
        <v>8</v>
      </c>
      <c r="B10" s="9"/>
      <c r="C10" s="9" t="s">
        <v>108</v>
      </c>
      <c r="D10" s="30" t="s">
        <v>896</v>
      </c>
      <c r="E10" s="12">
        <f t="shared" si="0"/>
        <v>57.2</v>
      </c>
      <c r="F10" s="13">
        <f t="shared" si="1"/>
        <v>6</v>
      </c>
      <c r="G10" s="10">
        <f>IF(F10&lt;3,2,F10)-1</f>
        <v>5</v>
      </c>
      <c r="H10" s="10">
        <f>SUM(I10:AH10)-42</f>
        <v>286</v>
      </c>
      <c r="I10" s="10">
        <v>52</v>
      </c>
      <c r="J10" s="10"/>
      <c r="K10" s="10"/>
      <c r="L10" s="10">
        <v>52</v>
      </c>
      <c r="M10" s="10"/>
      <c r="N10" s="10"/>
      <c r="O10" s="10">
        <v>42</v>
      </c>
      <c r="P10" s="10"/>
      <c r="Q10" s="10"/>
      <c r="R10" s="10"/>
      <c r="S10" s="10"/>
      <c r="T10" s="10">
        <v>70</v>
      </c>
      <c r="U10" s="10"/>
      <c r="V10" s="10"/>
      <c r="W10" s="10"/>
      <c r="X10" s="10"/>
      <c r="Y10" s="10">
        <v>42</v>
      </c>
      <c r="Z10" s="10"/>
      <c r="AA10" s="10"/>
      <c r="AB10" s="10"/>
      <c r="AC10" s="10"/>
      <c r="AD10" s="10">
        <v>70</v>
      </c>
      <c r="AE10" s="10"/>
      <c r="AF10" s="10"/>
      <c r="AG10" s="10"/>
      <c r="AH10" s="10"/>
    </row>
    <row r="11" spans="1:34" ht="13.5">
      <c r="A11" s="9">
        <v>8</v>
      </c>
      <c r="B11" s="9"/>
      <c r="C11" s="9" t="s">
        <v>100</v>
      </c>
      <c r="D11" s="30" t="s">
        <v>896</v>
      </c>
      <c r="E11" s="12">
        <f t="shared" si="0"/>
        <v>57.2</v>
      </c>
      <c r="F11" s="13">
        <f t="shared" si="1"/>
        <v>6</v>
      </c>
      <c r="G11" s="10">
        <f>IF(F11&lt;3,2,F11)-1</f>
        <v>5</v>
      </c>
      <c r="H11" s="10">
        <f>SUM(I11:AH11)-42</f>
        <v>286</v>
      </c>
      <c r="I11" s="10">
        <v>52</v>
      </c>
      <c r="J11" s="10"/>
      <c r="K11" s="10"/>
      <c r="L11" s="10">
        <v>52</v>
      </c>
      <c r="M11" s="10"/>
      <c r="N11" s="10"/>
      <c r="O11" s="10">
        <v>42</v>
      </c>
      <c r="P11" s="10"/>
      <c r="Q11" s="10"/>
      <c r="R11" s="10"/>
      <c r="S11" s="10"/>
      <c r="T11" s="10">
        <v>70</v>
      </c>
      <c r="U11" s="10"/>
      <c r="V11" s="10"/>
      <c r="W11" s="10"/>
      <c r="X11" s="10"/>
      <c r="Y11" s="10">
        <v>42</v>
      </c>
      <c r="Z11" s="10"/>
      <c r="AA11" s="10"/>
      <c r="AB11" s="10"/>
      <c r="AC11" s="10"/>
      <c r="AD11" s="10">
        <v>70</v>
      </c>
      <c r="AE11" s="10"/>
      <c r="AF11" s="10"/>
      <c r="AG11" s="10"/>
      <c r="AH11" s="10"/>
    </row>
    <row r="12" spans="1:34" ht="13.5">
      <c r="A12" s="9">
        <v>10</v>
      </c>
      <c r="B12" s="9"/>
      <c r="C12" s="11" t="s">
        <v>134</v>
      </c>
      <c r="D12" s="11" t="s">
        <v>926</v>
      </c>
      <c r="E12" s="12">
        <f t="shared" si="0"/>
        <v>47</v>
      </c>
      <c r="F12" s="13">
        <f t="shared" si="1"/>
        <v>2</v>
      </c>
      <c r="G12" s="10">
        <f>IF(F12&lt;3,2,F12)</f>
        <v>2</v>
      </c>
      <c r="H12" s="10">
        <f>SUM(I12:AH12)</f>
        <v>94</v>
      </c>
      <c r="I12" s="10">
        <v>52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42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3.5">
      <c r="A13" s="9">
        <v>11</v>
      </c>
      <c r="B13" s="9"/>
      <c r="C13" s="11" t="s">
        <v>117</v>
      </c>
      <c r="D13" s="11" t="s">
        <v>926</v>
      </c>
      <c r="E13" s="12">
        <f t="shared" si="0"/>
        <v>45.333333333333336</v>
      </c>
      <c r="F13" s="13">
        <f t="shared" si="1"/>
        <v>4</v>
      </c>
      <c r="G13" s="10">
        <f>IF(F13&lt;3,2,F13)-1</f>
        <v>3</v>
      </c>
      <c r="H13" s="10">
        <f>SUM(I13:AH13)-14</f>
        <v>136</v>
      </c>
      <c r="I13" s="10">
        <v>52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42</v>
      </c>
      <c r="U13" s="10"/>
      <c r="V13" s="10"/>
      <c r="W13" s="10"/>
      <c r="X13" s="10"/>
      <c r="Y13" s="10">
        <v>14</v>
      </c>
      <c r="Z13" s="10"/>
      <c r="AA13" s="10"/>
      <c r="AB13" s="10"/>
      <c r="AC13" s="10"/>
      <c r="AD13" s="10">
        <v>42</v>
      </c>
      <c r="AE13" s="10"/>
      <c r="AF13" s="10"/>
      <c r="AG13" s="10"/>
      <c r="AH13" s="10"/>
    </row>
    <row r="14" spans="1:34" ht="13.5">
      <c r="A14" s="9">
        <v>12</v>
      </c>
      <c r="B14" s="9"/>
      <c r="C14" s="11" t="s">
        <v>327</v>
      </c>
      <c r="D14" s="31" t="s">
        <v>870</v>
      </c>
      <c r="E14" s="12">
        <f t="shared" si="0"/>
        <v>39</v>
      </c>
      <c r="F14" s="13">
        <f t="shared" si="1"/>
        <v>2</v>
      </c>
      <c r="G14" s="10">
        <f>IF(F14&lt;3,2,F14)</f>
        <v>2</v>
      </c>
      <c r="H14" s="10">
        <f>SUM(I14:AH14)</f>
        <v>78</v>
      </c>
      <c r="I14" s="10"/>
      <c r="J14" s="10"/>
      <c r="K14" s="10"/>
      <c r="L14" s="10">
        <v>22</v>
      </c>
      <c r="M14" s="10"/>
      <c r="N14" s="10"/>
      <c r="O14" s="10">
        <v>56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3.5">
      <c r="A15" s="9">
        <v>13</v>
      </c>
      <c r="B15" s="9"/>
      <c r="C15" s="9" t="s">
        <v>107</v>
      </c>
      <c r="D15" s="30" t="s">
        <v>896</v>
      </c>
      <c r="E15" s="12">
        <f t="shared" si="0"/>
        <v>39</v>
      </c>
      <c r="F15" s="13">
        <f t="shared" si="1"/>
        <v>6</v>
      </c>
      <c r="G15" s="10">
        <f>IF(F15&lt;3,2,F15)-1</f>
        <v>5</v>
      </c>
      <c r="H15" s="10">
        <f>SUM(I15:AH15)-6</f>
        <v>195</v>
      </c>
      <c r="I15" s="10"/>
      <c r="J15" s="10">
        <v>48</v>
      </c>
      <c r="K15" s="10"/>
      <c r="L15" s="10"/>
      <c r="M15" s="10">
        <v>6</v>
      </c>
      <c r="N15" s="10"/>
      <c r="O15" s="10">
        <v>42</v>
      </c>
      <c r="P15" s="10"/>
      <c r="Q15" s="10"/>
      <c r="R15" s="10"/>
      <c r="S15" s="10"/>
      <c r="T15" s="10">
        <v>42</v>
      </c>
      <c r="U15" s="10"/>
      <c r="V15" s="10"/>
      <c r="W15" s="10"/>
      <c r="X15" s="10"/>
      <c r="Y15" s="10">
        <v>42</v>
      </c>
      <c r="Z15" s="10"/>
      <c r="AA15" s="10"/>
      <c r="AB15" s="10"/>
      <c r="AC15" s="10"/>
      <c r="AD15" s="10">
        <v>21</v>
      </c>
      <c r="AE15" s="10"/>
      <c r="AF15" s="10"/>
      <c r="AG15" s="10"/>
      <c r="AH15" s="10"/>
    </row>
    <row r="16" spans="1:34" ht="13.5">
      <c r="A16" s="9">
        <v>14</v>
      </c>
      <c r="B16" s="9"/>
      <c r="C16" s="9" t="s">
        <v>105</v>
      </c>
      <c r="D16" s="30" t="s">
        <v>896</v>
      </c>
      <c r="E16" s="12">
        <f t="shared" si="0"/>
        <v>38.666666666666664</v>
      </c>
      <c r="F16" s="13">
        <f t="shared" si="1"/>
        <v>4</v>
      </c>
      <c r="G16" s="10">
        <f>IF(F16&lt;3,2,F16)-1</f>
        <v>3</v>
      </c>
      <c r="H16" s="10">
        <f>SUM(I16:AH16)-21</f>
        <v>116</v>
      </c>
      <c r="I16" s="10">
        <v>22</v>
      </c>
      <c r="J16" s="10"/>
      <c r="K16" s="10"/>
      <c r="L16" s="10">
        <v>52</v>
      </c>
      <c r="M16" s="10"/>
      <c r="N16" s="10"/>
      <c r="O16" s="10"/>
      <c r="P16" s="10"/>
      <c r="Q16" s="10"/>
      <c r="R16" s="10"/>
      <c r="S16" s="10"/>
      <c r="T16" s="10">
        <v>42</v>
      </c>
      <c r="U16" s="10"/>
      <c r="V16" s="10"/>
      <c r="W16" s="10"/>
      <c r="X16" s="10"/>
      <c r="Y16" s="10">
        <v>21</v>
      </c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3.5">
      <c r="A17" s="9">
        <v>15</v>
      </c>
      <c r="B17" s="9"/>
      <c r="C17" s="9" t="s">
        <v>106</v>
      </c>
      <c r="D17" s="30" t="s">
        <v>896</v>
      </c>
      <c r="E17" s="12">
        <f t="shared" si="0"/>
        <v>38.25</v>
      </c>
      <c r="F17" s="13">
        <f t="shared" si="1"/>
        <v>5</v>
      </c>
      <c r="G17" s="10">
        <f>IF(F17&lt;3,2,F17)-1</f>
        <v>4</v>
      </c>
      <c r="H17" s="10">
        <f>SUM(I17:AH17)-6</f>
        <v>153</v>
      </c>
      <c r="I17" s="10"/>
      <c r="J17" s="10">
        <v>48</v>
      </c>
      <c r="K17" s="10"/>
      <c r="L17" s="10"/>
      <c r="M17" s="10">
        <v>6</v>
      </c>
      <c r="N17" s="10"/>
      <c r="O17" s="10">
        <v>42</v>
      </c>
      <c r="P17" s="10"/>
      <c r="Q17" s="10"/>
      <c r="R17" s="10"/>
      <c r="S17" s="10"/>
      <c r="T17" s="10"/>
      <c r="U17" s="10"/>
      <c r="V17" s="10"/>
      <c r="W17" s="10"/>
      <c r="X17" s="10"/>
      <c r="Y17" s="10">
        <v>42</v>
      </c>
      <c r="Z17" s="10"/>
      <c r="AA17" s="10"/>
      <c r="AB17" s="10"/>
      <c r="AC17" s="10"/>
      <c r="AD17" s="10">
        <v>21</v>
      </c>
      <c r="AE17" s="10"/>
      <c r="AF17" s="10"/>
      <c r="AG17" s="10"/>
      <c r="AH17" s="10"/>
    </row>
    <row r="18" spans="1:34" ht="13.5">
      <c r="A18" s="9">
        <v>16</v>
      </c>
      <c r="B18" s="9"/>
      <c r="C18" s="9" t="s">
        <v>103</v>
      </c>
      <c r="D18" s="30" t="s">
        <v>896</v>
      </c>
      <c r="E18" s="12">
        <f t="shared" si="0"/>
        <v>37.75</v>
      </c>
      <c r="F18" s="13">
        <f t="shared" si="1"/>
        <v>5</v>
      </c>
      <c r="G18" s="10">
        <f>IF(F18&lt;3,2,F18)-1</f>
        <v>4</v>
      </c>
      <c r="H18" s="10">
        <f>SUM(I18:AH18)-14</f>
        <v>151</v>
      </c>
      <c r="I18" s="10">
        <v>22</v>
      </c>
      <c r="J18" s="10"/>
      <c r="K18" s="10"/>
      <c r="L18" s="10">
        <v>52</v>
      </c>
      <c r="M18" s="10"/>
      <c r="N18" s="10"/>
      <c r="O18" s="10">
        <v>14</v>
      </c>
      <c r="P18" s="10"/>
      <c r="Q18" s="10"/>
      <c r="R18" s="10"/>
      <c r="S18" s="10"/>
      <c r="T18" s="10"/>
      <c r="U18" s="10"/>
      <c r="V18" s="10"/>
      <c r="W18" s="10"/>
      <c r="X18" s="10"/>
      <c r="Y18" s="10">
        <v>21</v>
      </c>
      <c r="Z18" s="10"/>
      <c r="AA18" s="10"/>
      <c r="AB18" s="10"/>
      <c r="AC18" s="10"/>
      <c r="AD18" s="10">
        <v>56</v>
      </c>
      <c r="AE18" s="10"/>
      <c r="AF18" s="10"/>
      <c r="AG18" s="10"/>
      <c r="AH18" s="10"/>
    </row>
    <row r="19" spans="1:34" ht="13.5">
      <c r="A19" s="9">
        <v>17</v>
      </c>
      <c r="B19" s="9"/>
      <c r="C19" s="11" t="s">
        <v>197</v>
      </c>
      <c r="D19" s="11" t="s">
        <v>113</v>
      </c>
      <c r="E19" s="12">
        <f t="shared" si="0"/>
        <v>37</v>
      </c>
      <c r="F19" s="13">
        <f t="shared" si="1"/>
        <v>2</v>
      </c>
      <c r="G19" s="10">
        <f>IF(F19&lt;3,2,F19)</f>
        <v>2</v>
      </c>
      <c r="H19" s="10">
        <f>SUM(I19:AH19)</f>
        <v>74</v>
      </c>
      <c r="I19" s="10">
        <v>52</v>
      </c>
      <c r="J19" s="10"/>
      <c r="K19" s="10"/>
      <c r="L19" s="10">
        <v>22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3.5">
      <c r="A20" s="9">
        <v>18</v>
      </c>
      <c r="B20" s="9"/>
      <c r="C20" s="9" t="s">
        <v>98</v>
      </c>
      <c r="D20" s="9" t="s">
        <v>924</v>
      </c>
      <c r="E20" s="12">
        <f t="shared" si="0"/>
        <v>35</v>
      </c>
      <c r="F20" s="13">
        <f t="shared" si="1"/>
        <v>1</v>
      </c>
      <c r="G20" s="10">
        <f>IF(F20&lt;3,2,F20)</f>
        <v>2</v>
      </c>
      <c r="H20" s="10">
        <f>SUM(I20:AH20)</f>
        <v>70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70</v>
      </c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3.5">
      <c r="A21" s="9">
        <v>18</v>
      </c>
      <c r="B21" s="9"/>
      <c r="C21" s="31" t="s">
        <v>939</v>
      </c>
      <c r="D21" s="9" t="s">
        <v>924</v>
      </c>
      <c r="E21" s="12">
        <f t="shared" si="0"/>
        <v>35</v>
      </c>
      <c r="F21" s="13">
        <f t="shared" si="1"/>
        <v>1</v>
      </c>
      <c r="G21" s="10">
        <f>IF(F21&lt;3,2,F21)</f>
        <v>2</v>
      </c>
      <c r="H21" s="10">
        <f>SUM(I21:AH21)</f>
        <v>70</v>
      </c>
      <c r="I21" s="10"/>
      <c r="J21" s="10"/>
      <c r="K21" s="10"/>
      <c r="L21" s="10"/>
      <c r="M21" s="10"/>
      <c r="N21" s="10"/>
      <c r="O21" s="10">
        <v>70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3.5">
      <c r="A22" s="9">
        <v>20</v>
      </c>
      <c r="B22" s="9"/>
      <c r="C22" s="9" t="s">
        <v>7</v>
      </c>
      <c r="D22" s="9" t="s">
        <v>92</v>
      </c>
      <c r="E22" s="12">
        <f t="shared" si="0"/>
        <v>33</v>
      </c>
      <c r="F22" s="13">
        <f t="shared" si="1"/>
        <v>4</v>
      </c>
      <c r="G22" s="10">
        <f>IF(F22&lt;3,2,F22)-1</f>
        <v>3</v>
      </c>
      <c r="H22" s="10">
        <f>SUM(I22:AH22)-14</f>
        <v>99</v>
      </c>
      <c r="I22" s="10"/>
      <c r="J22" s="10"/>
      <c r="K22" s="10"/>
      <c r="L22" s="10">
        <v>22</v>
      </c>
      <c r="M22" s="10"/>
      <c r="N22" s="10"/>
      <c r="O22" s="10">
        <v>56</v>
      </c>
      <c r="P22" s="10"/>
      <c r="Q22" s="10"/>
      <c r="R22" s="10"/>
      <c r="S22" s="10"/>
      <c r="T22" s="10">
        <v>21</v>
      </c>
      <c r="U22" s="10"/>
      <c r="V22" s="10"/>
      <c r="W22" s="10"/>
      <c r="X22" s="10"/>
      <c r="Y22" s="10"/>
      <c r="Z22" s="10"/>
      <c r="AA22" s="10"/>
      <c r="AB22" s="10"/>
      <c r="AC22" s="10"/>
      <c r="AD22" s="10">
        <v>14</v>
      </c>
      <c r="AE22" s="10"/>
      <c r="AF22" s="10"/>
      <c r="AG22" s="10"/>
      <c r="AH22" s="10"/>
    </row>
    <row r="23" spans="1:34" ht="13.5">
      <c r="A23" s="9">
        <v>21</v>
      </c>
      <c r="B23" s="9"/>
      <c r="C23" s="11" t="s">
        <v>33</v>
      </c>
      <c r="D23" s="11" t="s">
        <v>113</v>
      </c>
      <c r="E23" s="12">
        <f t="shared" si="0"/>
        <v>32.5</v>
      </c>
      <c r="F23" s="13">
        <f t="shared" si="1"/>
        <v>1</v>
      </c>
      <c r="G23" s="10">
        <f aca="true" t="shared" si="2" ref="G23:G32">IF(F23&lt;3,2,F23)</f>
        <v>2</v>
      </c>
      <c r="H23" s="10">
        <f aca="true" t="shared" si="3" ref="H23:H32">SUM(I23:AH23)</f>
        <v>65</v>
      </c>
      <c r="I23" s="10">
        <v>65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3.5">
      <c r="A24" s="9">
        <v>22</v>
      </c>
      <c r="B24" s="9"/>
      <c r="C24" s="11" t="s">
        <v>80</v>
      </c>
      <c r="D24" s="11" t="s">
        <v>113</v>
      </c>
      <c r="E24" s="12">
        <f t="shared" si="0"/>
        <v>32</v>
      </c>
      <c r="F24" s="13">
        <f t="shared" si="1"/>
        <v>2</v>
      </c>
      <c r="G24" s="10">
        <f t="shared" si="2"/>
        <v>2</v>
      </c>
      <c r="H24" s="10">
        <f t="shared" si="3"/>
        <v>64</v>
      </c>
      <c r="I24" s="10"/>
      <c r="J24" s="10"/>
      <c r="K24" s="10"/>
      <c r="L24" s="10">
        <v>8</v>
      </c>
      <c r="M24" s="10"/>
      <c r="N24" s="10"/>
      <c r="O24" s="10"/>
      <c r="P24" s="10"/>
      <c r="Q24" s="10"/>
      <c r="R24" s="10"/>
      <c r="S24" s="10"/>
      <c r="T24" s="10">
        <v>56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3.5">
      <c r="A25" s="9">
        <v>23</v>
      </c>
      <c r="B25" s="9"/>
      <c r="C25" s="9" t="s">
        <v>12</v>
      </c>
      <c r="D25" s="30" t="s">
        <v>896</v>
      </c>
      <c r="E25" s="12">
        <f t="shared" si="0"/>
        <v>28</v>
      </c>
      <c r="F25" s="13">
        <f t="shared" si="1"/>
        <v>1</v>
      </c>
      <c r="G25" s="10">
        <f t="shared" si="2"/>
        <v>2</v>
      </c>
      <c r="H25" s="10">
        <f t="shared" si="3"/>
        <v>56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v>56</v>
      </c>
      <c r="AE25" s="10"/>
      <c r="AF25" s="10"/>
      <c r="AG25" s="10"/>
      <c r="AH25" s="10"/>
    </row>
    <row r="26" spans="1:34" ht="13.5">
      <c r="A26" s="9">
        <v>23</v>
      </c>
      <c r="B26" s="9"/>
      <c r="C26" s="9" t="s">
        <v>120</v>
      </c>
      <c r="D26" s="9" t="s">
        <v>113</v>
      </c>
      <c r="E26" s="12">
        <f t="shared" si="0"/>
        <v>28</v>
      </c>
      <c r="F26" s="13">
        <f t="shared" si="1"/>
        <v>1</v>
      </c>
      <c r="G26" s="10">
        <f t="shared" si="2"/>
        <v>2</v>
      </c>
      <c r="H26" s="10">
        <f t="shared" si="3"/>
        <v>56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>
        <v>56</v>
      </c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3.5">
      <c r="A27" s="9">
        <v>25</v>
      </c>
      <c r="B27" s="9"/>
      <c r="C27" s="11" t="s">
        <v>320</v>
      </c>
      <c r="D27" s="11" t="s">
        <v>926</v>
      </c>
      <c r="E27" s="12">
        <f t="shared" si="0"/>
        <v>28</v>
      </c>
      <c r="F27" s="13">
        <f t="shared" si="1"/>
        <v>2</v>
      </c>
      <c r="G27" s="10">
        <f t="shared" si="2"/>
        <v>2</v>
      </c>
      <c r="H27" s="10">
        <f t="shared" si="3"/>
        <v>56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14</v>
      </c>
      <c r="Z27" s="10"/>
      <c r="AA27" s="10"/>
      <c r="AB27" s="10"/>
      <c r="AC27" s="10"/>
      <c r="AD27" s="10">
        <v>42</v>
      </c>
      <c r="AE27" s="10"/>
      <c r="AF27" s="10"/>
      <c r="AG27" s="10"/>
      <c r="AH27" s="10"/>
    </row>
    <row r="28" spans="1:34" ht="13.5">
      <c r="A28" s="9">
        <v>26</v>
      </c>
      <c r="B28" s="9"/>
      <c r="C28" s="11" t="s">
        <v>116</v>
      </c>
      <c r="D28" s="11" t="s">
        <v>927</v>
      </c>
      <c r="E28" s="12">
        <f t="shared" si="0"/>
        <v>26</v>
      </c>
      <c r="F28" s="13">
        <f t="shared" si="1"/>
        <v>1</v>
      </c>
      <c r="G28" s="10">
        <f t="shared" si="2"/>
        <v>2</v>
      </c>
      <c r="H28" s="10">
        <f t="shared" si="3"/>
        <v>52</v>
      </c>
      <c r="I28" s="10">
        <v>52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3.5">
      <c r="A29" s="9">
        <v>26</v>
      </c>
      <c r="B29" s="9"/>
      <c r="C29" s="11" t="s">
        <v>652</v>
      </c>
      <c r="D29" s="11" t="s">
        <v>927</v>
      </c>
      <c r="E29" s="12">
        <f t="shared" si="0"/>
        <v>26</v>
      </c>
      <c r="F29" s="13">
        <f t="shared" si="1"/>
        <v>1</v>
      </c>
      <c r="G29" s="10">
        <f t="shared" si="2"/>
        <v>2</v>
      </c>
      <c r="H29" s="10">
        <f t="shared" si="3"/>
        <v>52</v>
      </c>
      <c r="I29" s="10">
        <v>52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3.5">
      <c r="A30" s="9">
        <v>28</v>
      </c>
      <c r="B30" s="9"/>
      <c r="C30" s="9" t="s">
        <v>97</v>
      </c>
      <c r="D30" s="11" t="s">
        <v>928</v>
      </c>
      <c r="E30" s="12">
        <f t="shared" si="0"/>
        <v>26</v>
      </c>
      <c r="F30" s="13">
        <f t="shared" si="1"/>
        <v>2</v>
      </c>
      <c r="G30" s="10">
        <f t="shared" si="2"/>
        <v>2</v>
      </c>
      <c r="H30" s="10">
        <f t="shared" si="3"/>
        <v>52</v>
      </c>
      <c r="I30" s="10">
        <v>22</v>
      </c>
      <c r="J30" s="10"/>
      <c r="K30" s="10"/>
      <c r="L30" s="10">
        <v>30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3.5">
      <c r="A31" s="9">
        <v>28</v>
      </c>
      <c r="B31" s="9"/>
      <c r="C31" s="11" t="s">
        <v>76</v>
      </c>
      <c r="D31" s="11" t="s">
        <v>113</v>
      </c>
      <c r="E31" s="12">
        <f t="shared" si="0"/>
        <v>26</v>
      </c>
      <c r="F31" s="13">
        <f t="shared" si="1"/>
        <v>2</v>
      </c>
      <c r="G31" s="10">
        <f t="shared" si="2"/>
        <v>2</v>
      </c>
      <c r="H31" s="10">
        <f t="shared" si="3"/>
        <v>52</v>
      </c>
      <c r="I31" s="10">
        <v>22</v>
      </c>
      <c r="J31" s="10"/>
      <c r="K31" s="10"/>
      <c r="L31" s="10">
        <v>30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3.5">
      <c r="A32" s="9">
        <v>28</v>
      </c>
      <c r="B32" s="9"/>
      <c r="C32" s="11" t="s">
        <v>198</v>
      </c>
      <c r="D32" s="11" t="s">
        <v>113</v>
      </c>
      <c r="E32" s="12">
        <f t="shared" si="0"/>
        <v>26</v>
      </c>
      <c r="F32" s="13">
        <f t="shared" si="1"/>
        <v>2</v>
      </c>
      <c r="G32" s="10">
        <f t="shared" si="2"/>
        <v>2</v>
      </c>
      <c r="H32" s="10">
        <f t="shared" si="3"/>
        <v>52</v>
      </c>
      <c r="I32" s="10">
        <v>22</v>
      </c>
      <c r="J32" s="10"/>
      <c r="K32" s="10"/>
      <c r="L32" s="10">
        <v>30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3.5">
      <c r="A33" s="9">
        <v>31</v>
      </c>
      <c r="B33" s="9"/>
      <c r="C33" s="9" t="s">
        <v>348</v>
      </c>
      <c r="D33" s="30" t="s">
        <v>896</v>
      </c>
      <c r="E33" s="12">
        <f t="shared" si="0"/>
        <v>25.666666666666668</v>
      </c>
      <c r="F33" s="13">
        <f t="shared" si="1"/>
        <v>4</v>
      </c>
      <c r="G33" s="10">
        <f>IF(F33&lt;3,2,F33)-1</f>
        <v>3</v>
      </c>
      <c r="H33" s="10">
        <f>SUM(I33:AH33)-14</f>
        <v>77</v>
      </c>
      <c r="I33" s="10"/>
      <c r="J33" s="10"/>
      <c r="K33" s="10"/>
      <c r="L33" s="10"/>
      <c r="M33" s="10"/>
      <c r="N33" s="10"/>
      <c r="O33" s="10">
        <v>14</v>
      </c>
      <c r="P33" s="10"/>
      <c r="Q33" s="10"/>
      <c r="R33" s="10"/>
      <c r="S33" s="10"/>
      <c r="T33" s="10">
        <v>21</v>
      </c>
      <c r="U33" s="10"/>
      <c r="V33" s="10"/>
      <c r="W33" s="10"/>
      <c r="X33" s="10"/>
      <c r="Y33" s="10">
        <v>14</v>
      </c>
      <c r="Z33" s="10"/>
      <c r="AA33" s="10"/>
      <c r="AB33" s="10"/>
      <c r="AC33" s="10"/>
      <c r="AD33" s="10">
        <v>42</v>
      </c>
      <c r="AE33" s="10"/>
      <c r="AF33" s="10"/>
      <c r="AG33" s="10"/>
      <c r="AH33" s="10"/>
    </row>
    <row r="34" spans="1:34" ht="13.5">
      <c r="A34" s="9">
        <v>31</v>
      </c>
      <c r="B34" s="9"/>
      <c r="C34" s="9" t="s">
        <v>104</v>
      </c>
      <c r="D34" s="30" t="s">
        <v>896</v>
      </c>
      <c r="E34" s="12">
        <f t="shared" si="0"/>
        <v>25.666666666666668</v>
      </c>
      <c r="F34" s="13">
        <f t="shared" si="1"/>
        <v>4</v>
      </c>
      <c r="G34" s="10">
        <f>IF(F34&lt;3,2,F34)-1</f>
        <v>3</v>
      </c>
      <c r="H34" s="10">
        <f>SUM(I34:AH34)-14</f>
        <v>77</v>
      </c>
      <c r="I34" s="10"/>
      <c r="J34" s="10"/>
      <c r="K34" s="10"/>
      <c r="L34" s="10"/>
      <c r="M34" s="10"/>
      <c r="N34" s="10"/>
      <c r="O34" s="10">
        <v>14</v>
      </c>
      <c r="P34" s="10"/>
      <c r="Q34" s="10"/>
      <c r="R34" s="10"/>
      <c r="S34" s="10"/>
      <c r="T34" s="10">
        <v>21</v>
      </c>
      <c r="U34" s="10"/>
      <c r="V34" s="10"/>
      <c r="W34" s="10"/>
      <c r="X34" s="10"/>
      <c r="Y34" s="10">
        <v>14</v>
      </c>
      <c r="Z34" s="10"/>
      <c r="AA34" s="10"/>
      <c r="AB34" s="10"/>
      <c r="AC34" s="10"/>
      <c r="AD34" s="10">
        <v>42</v>
      </c>
      <c r="AE34" s="10"/>
      <c r="AF34" s="10"/>
      <c r="AG34" s="10"/>
      <c r="AH34" s="10"/>
    </row>
    <row r="35" spans="1:34" ht="13.5">
      <c r="A35" s="9">
        <v>33</v>
      </c>
      <c r="B35" s="9"/>
      <c r="C35" s="9" t="s">
        <v>110</v>
      </c>
      <c r="D35" s="30" t="s">
        <v>922</v>
      </c>
      <c r="E35" s="12">
        <f t="shared" si="0"/>
        <v>25.333333333333332</v>
      </c>
      <c r="F35" s="13">
        <f t="shared" si="1"/>
        <v>4</v>
      </c>
      <c r="G35" s="10">
        <f>IF(F35&lt;3,2,F35)-1</f>
        <v>3</v>
      </c>
      <c r="H35" s="10">
        <f>SUM(I35:AH35)-12</f>
        <v>76</v>
      </c>
      <c r="I35" s="10">
        <v>30</v>
      </c>
      <c r="J35" s="10"/>
      <c r="K35" s="10"/>
      <c r="L35" s="10">
        <v>30</v>
      </c>
      <c r="M35" s="10"/>
      <c r="N35" s="10"/>
      <c r="O35" s="10"/>
      <c r="P35" s="10"/>
      <c r="Q35" s="10"/>
      <c r="R35" s="10">
        <v>12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v>16</v>
      </c>
      <c r="AH35" s="10"/>
    </row>
    <row r="36" spans="1:34" ht="13.5">
      <c r="A36" s="9">
        <v>34</v>
      </c>
      <c r="B36" s="9"/>
      <c r="C36" s="11" t="s">
        <v>311</v>
      </c>
      <c r="D36" s="30" t="s">
        <v>922</v>
      </c>
      <c r="E36" s="12">
        <f t="shared" si="0"/>
        <v>24</v>
      </c>
      <c r="F36" s="13">
        <f t="shared" si="1"/>
        <v>5</v>
      </c>
      <c r="G36" s="10">
        <f>IF(F36&lt;3,2,F36)-1</f>
        <v>4</v>
      </c>
      <c r="H36" s="10">
        <f>SUM(I36:AH36)-6</f>
        <v>96</v>
      </c>
      <c r="I36" s="10">
        <v>30</v>
      </c>
      <c r="J36" s="10"/>
      <c r="K36" s="10"/>
      <c r="L36" s="10">
        <v>30</v>
      </c>
      <c r="M36" s="10"/>
      <c r="N36" s="10"/>
      <c r="O36" s="10"/>
      <c r="P36" s="10"/>
      <c r="Q36" s="10"/>
      <c r="R36" s="10">
        <v>16</v>
      </c>
      <c r="S36" s="10"/>
      <c r="T36" s="10"/>
      <c r="U36" s="10"/>
      <c r="V36" s="10"/>
      <c r="W36" s="10">
        <v>20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>
        <v>6</v>
      </c>
      <c r="AH36" s="10"/>
    </row>
    <row r="37" spans="1:34" ht="13.5">
      <c r="A37" s="9">
        <v>35</v>
      </c>
      <c r="B37" s="9"/>
      <c r="C37" s="11" t="s">
        <v>40</v>
      </c>
      <c r="D37" s="11" t="s">
        <v>113</v>
      </c>
      <c r="E37" s="12">
        <f t="shared" si="0"/>
        <v>23</v>
      </c>
      <c r="F37" s="13">
        <f t="shared" si="1"/>
        <v>2</v>
      </c>
      <c r="G37" s="10">
        <f>IF(F37&lt;3,2,F37)</f>
        <v>2</v>
      </c>
      <c r="H37" s="10">
        <f>SUM(I37:AH37)</f>
        <v>46</v>
      </c>
      <c r="I37" s="10">
        <v>16</v>
      </c>
      <c r="J37" s="10"/>
      <c r="K37" s="10"/>
      <c r="L37" s="10">
        <v>30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3.5">
      <c r="A38" s="9">
        <v>36</v>
      </c>
      <c r="B38" s="9"/>
      <c r="C38" s="11" t="s">
        <v>200</v>
      </c>
      <c r="D38" s="11" t="s">
        <v>113</v>
      </c>
      <c r="E38" s="12">
        <f t="shared" si="0"/>
        <v>22</v>
      </c>
      <c r="F38" s="13">
        <f t="shared" si="1"/>
        <v>2</v>
      </c>
      <c r="G38" s="10">
        <f>IF(F38&lt;3,2,F38)</f>
        <v>2</v>
      </c>
      <c r="H38" s="10">
        <f>SUM(I38:AH38)</f>
        <v>44</v>
      </c>
      <c r="I38" s="10">
        <v>22</v>
      </c>
      <c r="J38" s="10"/>
      <c r="K38" s="10"/>
      <c r="L38" s="10">
        <v>22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3.5">
      <c r="A39" s="9">
        <v>36</v>
      </c>
      <c r="B39" s="9"/>
      <c r="C39" s="11" t="s">
        <v>201</v>
      </c>
      <c r="D39" s="11" t="s">
        <v>113</v>
      </c>
      <c r="E39" s="12">
        <f t="shared" si="0"/>
        <v>22</v>
      </c>
      <c r="F39" s="13">
        <f t="shared" si="1"/>
        <v>2</v>
      </c>
      <c r="G39" s="10">
        <f>IF(F39&lt;3,2,F39)</f>
        <v>2</v>
      </c>
      <c r="H39" s="10">
        <f>SUM(I39:AH39)</f>
        <v>44</v>
      </c>
      <c r="I39" s="10">
        <v>22</v>
      </c>
      <c r="J39" s="10"/>
      <c r="K39" s="10"/>
      <c r="L39" s="10">
        <v>22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3.5">
      <c r="A40" s="9">
        <v>38</v>
      </c>
      <c r="B40" s="9"/>
      <c r="C40" s="31" t="s">
        <v>978</v>
      </c>
      <c r="D40" s="30" t="s">
        <v>896</v>
      </c>
      <c r="E40" s="12">
        <f t="shared" si="0"/>
        <v>20</v>
      </c>
      <c r="F40" s="13">
        <f t="shared" si="1"/>
        <v>4</v>
      </c>
      <c r="G40" s="10">
        <f>IF(F40&lt;3,2,F40)-1</f>
        <v>3</v>
      </c>
      <c r="H40" s="10">
        <f>SUM(I40:AH40)-16</f>
        <v>60</v>
      </c>
      <c r="I40" s="10"/>
      <c r="J40" s="10"/>
      <c r="K40" s="10"/>
      <c r="L40" s="10"/>
      <c r="M40" s="10"/>
      <c r="N40" s="10"/>
      <c r="O40" s="10"/>
      <c r="P40" s="10"/>
      <c r="Q40" s="10"/>
      <c r="R40" s="10">
        <v>20</v>
      </c>
      <c r="S40" s="10"/>
      <c r="T40" s="10"/>
      <c r="U40" s="10"/>
      <c r="V40" s="10"/>
      <c r="W40" s="10">
        <v>16</v>
      </c>
      <c r="X40" s="10"/>
      <c r="Y40" s="10"/>
      <c r="Z40" s="10"/>
      <c r="AA40" s="10"/>
      <c r="AB40" s="10">
        <v>20</v>
      </c>
      <c r="AC40" s="10"/>
      <c r="AD40" s="10"/>
      <c r="AE40" s="10"/>
      <c r="AF40" s="10"/>
      <c r="AG40" s="10">
        <v>20</v>
      </c>
      <c r="AH40" s="10"/>
    </row>
    <row r="41" spans="1:34" ht="13.5">
      <c r="A41" s="9">
        <v>39</v>
      </c>
      <c r="B41" s="9"/>
      <c r="C41" s="9" t="s">
        <v>310</v>
      </c>
      <c r="D41" s="30" t="s">
        <v>922</v>
      </c>
      <c r="E41" s="12">
        <f t="shared" si="0"/>
        <v>19.333333333333332</v>
      </c>
      <c r="F41" s="13">
        <f t="shared" si="1"/>
        <v>4</v>
      </c>
      <c r="G41" s="10">
        <f>IF(F41&lt;3,2,F41)-1</f>
        <v>3</v>
      </c>
      <c r="H41" s="10">
        <f>SUM(I41:AH41)-8</f>
        <v>58</v>
      </c>
      <c r="I41" s="10">
        <v>8</v>
      </c>
      <c r="J41" s="10"/>
      <c r="K41" s="10"/>
      <c r="L41" s="10">
        <v>22</v>
      </c>
      <c r="M41" s="10"/>
      <c r="N41" s="10"/>
      <c r="O41" s="10"/>
      <c r="P41" s="10"/>
      <c r="Q41" s="10"/>
      <c r="R41" s="10">
        <v>16</v>
      </c>
      <c r="S41" s="10"/>
      <c r="T41" s="10"/>
      <c r="U41" s="10"/>
      <c r="V41" s="10"/>
      <c r="W41" s="10">
        <v>20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3.5">
      <c r="A42" s="9">
        <v>40</v>
      </c>
      <c r="B42" s="9"/>
      <c r="C42" s="11" t="s">
        <v>77</v>
      </c>
      <c r="D42" s="11" t="s">
        <v>113</v>
      </c>
      <c r="E42" s="12">
        <f t="shared" si="0"/>
        <v>19</v>
      </c>
      <c r="F42" s="13">
        <f t="shared" si="1"/>
        <v>2</v>
      </c>
      <c r="G42" s="10">
        <f>IF(F42&lt;3,2,F42)</f>
        <v>2</v>
      </c>
      <c r="H42" s="10">
        <f>SUM(I42:AH42)</f>
        <v>38</v>
      </c>
      <c r="I42" s="10">
        <v>8</v>
      </c>
      <c r="J42" s="10"/>
      <c r="K42" s="10"/>
      <c r="L42" s="10">
        <v>30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3.5">
      <c r="A43" s="9">
        <v>40</v>
      </c>
      <c r="B43" s="9"/>
      <c r="C43" s="11" t="s">
        <v>664</v>
      </c>
      <c r="D43" s="11" t="s">
        <v>113</v>
      </c>
      <c r="E43" s="12">
        <f t="shared" si="0"/>
        <v>19</v>
      </c>
      <c r="F43" s="13">
        <f t="shared" si="1"/>
        <v>2</v>
      </c>
      <c r="G43" s="10">
        <f>IF(F43&lt;3,2,F43)</f>
        <v>2</v>
      </c>
      <c r="H43" s="10">
        <f>SUM(I43:AH43)</f>
        <v>38</v>
      </c>
      <c r="I43" s="10">
        <v>16</v>
      </c>
      <c r="J43" s="10"/>
      <c r="K43" s="10"/>
      <c r="L43" s="10">
        <v>22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3.5">
      <c r="A44" s="9">
        <v>42</v>
      </c>
      <c r="B44" s="9"/>
      <c r="C44" s="11" t="s">
        <v>852</v>
      </c>
      <c r="D44" s="30" t="s">
        <v>896</v>
      </c>
      <c r="E44" s="12">
        <f t="shared" si="0"/>
        <v>18.666666666666668</v>
      </c>
      <c r="F44" s="13">
        <f t="shared" si="1"/>
        <v>3</v>
      </c>
      <c r="G44" s="10">
        <f>IF(F44&lt;3,2,F44)</f>
        <v>3</v>
      </c>
      <c r="H44" s="10">
        <f>SUM(I44:AH44)</f>
        <v>56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v>16</v>
      </c>
      <c r="X44" s="10"/>
      <c r="Y44" s="10"/>
      <c r="Z44" s="10"/>
      <c r="AA44" s="10"/>
      <c r="AB44" s="10">
        <v>20</v>
      </c>
      <c r="AC44" s="10"/>
      <c r="AD44" s="10"/>
      <c r="AE44" s="10"/>
      <c r="AF44" s="10"/>
      <c r="AG44" s="10">
        <v>20</v>
      </c>
      <c r="AH44" s="10"/>
    </row>
    <row r="45" spans="1:34" ht="13.5">
      <c r="A45" s="9">
        <v>43</v>
      </c>
      <c r="B45" s="9"/>
      <c r="C45" s="11" t="s">
        <v>727</v>
      </c>
      <c r="D45" s="11" t="s">
        <v>728</v>
      </c>
      <c r="E45" s="12">
        <f t="shared" si="0"/>
        <v>17.5</v>
      </c>
      <c r="F45" s="13">
        <f t="shared" si="1"/>
        <v>2</v>
      </c>
      <c r="G45" s="10">
        <f>IF(F45&lt;3,2,F45)</f>
        <v>2</v>
      </c>
      <c r="H45" s="10">
        <f>SUM(I45:AH45)</f>
        <v>35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v>14</v>
      </c>
      <c r="U45" s="10"/>
      <c r="V45" s="10"/>
      <c r="W45" s="10"/>
      <c r="X45" s="10"/>
      <c r="Y45" s="10"/>
      <c r="Z45" s="10"/>
      <c r="AA45" s="10"/>
      <c r="AB45" s="10"/>
      <c r="AC45" s="10"/>
      <c r="AD45" s="10">
        <v>21</v>
      </c>
      <c r="AE45" s="10"/>
      <c r="AF45" s="10"/>
      <c r="AG45" s="10"/>
      <c r="AH45" s="10"/>
    </row>
    <row r="46" spans="1:34" ht="13.5">
      <c r="A46" s="9">
        <v>43</v>
      </c>
      <c r="B46" s="9"/>
      <c r="C46" s="11" t="s">
        <v>768</v>
      </c>
      <c r="D46" s="11" t="s">
        <v>769</v>
      </c>
      <c r="E46" s="12">
        <f t="shared" si="0"/>
        <v>17.5</v>
      </c>
      <c r="F46" s="13">
        <f t="shared" si="1"/>
        <v>2</v>
      </c>
      <c r="G46" s="10">
        <f>IF(F46&lt;3,2,F46)</f>
        <v>2</v>
      </c>
      <c r="H46" s="10">
        <f>SUM(I46:AH46)</f>
        <v>35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14</v>
      </c>
      <c r="U46" s="10"/>
      <c r="V46" s="10"/>
      <c r="W46" s="10"/>
      <c r="X46" s="10"/>
      <c r="Y46" s="10"/>
      <c r="Z46" s="10"/>
      <c r="AA46" s="10"/>
      <c r="AB46" s="10"/>
      <c r="AC46" s="10"/>
      <c r="AD46" s="10">
        <v>21</v>
      </c>
      <c r="AE46" s="10"/>
      <c r="AF46" s="10"/>
      <c r="AG46" s="10"/>
      <c r="AH46" s="10"/>
    </row>
    <row r="47" spans="1:34" ht="13.5">
      <c r="A47" s="9">
        <v>45</v>
      </c>
      <c r="B47" s="9"/>
      <c r="C47" s="31" t="s">
        <v>933</v>
      </c>
      <c r="D47" s="30" t="s">
        <v>922</v>
      </c>
      <c r="E47" s="12">
        <f t="shared" si="0"/>
        <v>16.5</v>
      </c>
      <c r="F47" s="13">
        <f t="shared" si="1"/>
        <v>5</v>
      </c>
      <c r="G47" s="10">
        <f>IF(F47&lt;3,2,F47)-1</f>
        <v>4</v>
      </c>
      <c r="H47" s="10">
        <f>SUM(I47:AH47)-1.5</f>
        <v>66</v>
      </c>
      <c r="I47" s="10"/>
      <c r="J47" s="10"/>
      <c r="K47" s="10">
        <v>30</v>
      </c>
      <c r="L47" s="10"/>
      <c r="M47" s="10"/>
      <c r="N47" s="10"/>
      <c r="O47" s="10"/>
      <c r="P47" s="10"/>
      <c r="Q47" s="10"/>
      <c r="R47" s="10">
        <v>12</v>
      </c>
      <c r="S47" s="10"/>
      <c r="T47" s="10"/>
      <c r="U47" s="10"/>
      <c r="V47" s="10"/>
      <c r="W47" s="10">
        <v>12</v>
      </c>
      <c r="X47" s="10"/>
      <c r="Y47" s="10"/>
      <c r="Z47" s="10"/>
      <c r="AA47" s="10"/>
      <c r="AB47" s="10">
        <v>1.5</v>
      </c>
      <c r="AC47" s="10"/>
      <c r="AD47" s="10"/>
      <c r="AE47" s="10"/>
      <c r="AF47" s="10"/>
      <c r="AG47" s="10">
        <v>12</v>
      </c>
      <c r="AH47" s="10"/>
    </row>
    <row r="48" spans="1:34" ht="13.5">
      <c r="A48" s="9">
        <v>46</v>
      </c>
      <c r="B48" s="9"/>
      <c r="C48" s="9" t="s">
        <v>93</v>
      </c>
      <c r="D48" s="9" t="s">
        <v>738</v>
      </c>
      <c r="E48" s="12">
        <f t="shared" si="0"/>
        <v>15</v>
      </c>
      <c r="F48" s="13">
        <f t="shared" si="1"/>
        <v>1</v>
      </c>
      <c r="G48" s="10">
        <f aca="true" t="shared" si="4" ref="G48:G55">IF(F48&lt;3,2,F48)</f>
        <v>2</v>
      </c>
      <c r="H48" s="10">
        <f aca="true" t="shared" si="5" ref="H48:H55">SUM(I48:AH48)</f>
        <v>30</v>
      </c>
      <c r="I48" s="10"/>
      <c r="J48" s="10"/>
      <c r="K48" s="10"/>
      <c r="L48" s="10">
        <v>30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3.5">
      <c r="A49" s="9">
        <v>46</v>
      </c>
      <c r="B49" s="9"/>
      <c r="C49" s="11" t="s">
        <v>833</v>
      </c>
      <c r="D49" s="30" t="s">
        <v>922</v>
      </c>
      <c r="E49" s="12">
        <f t="shared" si="0"/>
        <v>15</v>
      </c>
      <c r="F49" s="13">
        <f t="shared" si="1"/>
        <v>1</v>
      </c>
      <c r="G49" s="10">
        <f t="shared" si="4"/>
        <v>2</v>
      </c>
      <c r="H49" s="10">
        <f t="shared" si="5"/>
        <v>30</v>
      </c>
      <c r="I49" s="10"/>
      <c r="J49" s="10"/>
      <c r="K49" s="10"/>
      <c r="L49" s="10">
        <v>30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3.5">
      <c r="A50" s="9">
        <v>48</v>
      </c>
      <c r="B50" s="9"/>
      <c r="C50" s="11" t="s">
        <v>981</v>
      </c>
      <c r="D50" s="11" t="s">
        <v>926</v>
      </c>
      <c r="E50" s="12">
        <f t="shared" si="0"/>
        <v>15</v>
      </c>
      <c r="F50" s="13">
        <f t="shared" si="1"/>
        <v>2</v>
      </c>
      <c r="G50" s="10">
        <f t="shared" si="4"/>
        <v>2</v>
      </c>
      <c r="H50" s="10">
        <f t="shared" si="5"/>
        <v>30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v>14</v>
      </c>
      <c r="X50" s="10"/>
      <c r="Y50" s="10"/>
      <c r="Z50" s="10"/>
      <c r="AA50" s="10"/>
      <c r="AB50" s="10">
        <v>16</v>
      </c>
      <c r="AC50" s="10"/>
      <c r="AD50" s="10"/>
      <c r="AE50" s="10"/>
      <c r="AF50" s="10"/>
      <c r="AG50" s="10"/>
      <c r="AH50" s="10"/>
    </row>
    <row r="51" spans="1:34" ht="13.5">
      <c r="A51" s="9">
        <v>48</v>
      </c>
      <c r="B51" s="9"/>
      <c r="C51" s="9" t="s">
        <v>102</v>
      </c>
      <c r="D51" s="30" t="s">
        <v>896</v>
      </c>
      <c r="E51" s="12">
        <f t="shared" si="0"/>
        <v>15</v>
      </c>
      <c r="F51" s="13">
        <f t="shared" si="1"/>
        <v>2</v>
      </c>
      <c r="G51" s="10">
        <f t="shared" si="4"/>
        <v>2</v>
      </c>
      <c r="H51" s="10">
        <f t="shared" si="5"/>
        <v>30</v>
      </c>
      <c r="I51" s="10">
        <v>22</v>
      </c>
      <c r="J51" s="10"/>
      <c r="K51" s="10"/>
      <c r="L51" s="10">
        <v>8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3.5">
      <c r="A52" s="9">
        <v>48</v>
      </c>
      <c r="B52" s="9"/>
      <c r="C52" s="11" t="s">
        <v>298</v>
      </c>
      <c r="D52" s="11" t="s">
        <v>113</v>
      </c>
      <c r="E52" s="12">
        <f t="shared" si="0"/>
        <v>15</v>
      </c>
      <c r="F52" s="13">
        <f t="shared" si="1"/>
        <v>2</v>
      </c>
      <c r="G52" s="10">
        <f t="shared" si="4"/>
        <v>2</v>
      </c>
      <c r="H52" s="10">
        <f t="shared" si="5"/>
        <v>30</v>
      </c>
      <c r="I52" s="10">
        <v>8</v>
      </c>
      <c r="J52" s="10"/>
      <c r="K52" s="10"/>
      <c r="L52" s="10">
        <v>22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3.5">
      <c r="A53" s="9">
        <v>51</v>
      </c>
      <c r="B53" s="9"/>
      <c r="C53" s="11" t="s">
        <v>323</v>
      </c>
      <c r="D53" s="11" t="s">
        <v>92</v>
      </c>
      <c r="E53" s="12">
        <f t="shared" si="0"/>
        <v>14.5</v>
      </c>
      <c r="F53" s="13">
        <f t="shared" si="1"/>
        <v>2</v>
      </c>
      <c r="G53" s="10">
        <f t="shared" si="4"/>
        <v>2</v>
      </c>
      <c r="H53" s="10">
        <f t="shared" si="5"/>
        <v>29</v>
      </c>
      <c r="I53" s="10">
        <v>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21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3.5">
      <c r="A54" s="9">
        <v>52</v>
      </c>
      <c r="B54" s="9"/>
      <c r="C54" s="31" t="s">
        <v>979</v>
      </c>
      <c r="D54" s="30" t="s">
        <v>922</v>
      </c>
      <c r="E54" s="12">
        <f t="shared" si="0"/>
        <v>14</v>
      </c>
      <c r="F54" s="13">
        <f t="shared" si="1"/>
        <v>2</v>
      </c>
      <c r="G54" s="10">
        <f t="shared" si="4"/>
        <v>2</v>
      </c>
      <c r="H54" s="10">
        <f t="shared" si="5"/>
        <v>28</v>
      </c>
      <c r="I54" s="10"/>
      <c r="J54" s="10"/>
      <c r="K54" s="10"/>
      <c r="L54" s="10"/>
      <c r="M54" s="10"/>
      <c r="N54" s="10"/>
      <c r="O54" s="10"/>
      <c r="P54" s="10"/>
      <c r="Q54" s="10"/>
      <c r="R54" s="10">
        <v>12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>
        <v>16</v>
      </c>
      <c r="AH54" s="10"/>
    </row>
    <row r="55" spans="1:34" ht="13.5">
      <c r="A55" s="9">
        <v>53</v>
      </c>
      <c r="B55" s="9"/>
      <c r="C55" s="11" t="s">
        <v>352</v>
      </c>
      <c r="D55" s="11" t="s">
        <v>109</v>
      </c>
      <c r="E55" s="12">
        <f t="shared" si="0"/>
        <v>14</v>
      </c>
      <c r="F55" s="13">
        <f t="shared" si="1"/>
        <v>3</v>
      </c>
      <c r="G55" s="10">
        <f t="shared" si="4"/>
        <v>3</v>
      </c>
      <c r="H55" s="10">
        <f t="shared" si="5"/>
        <v>42</v>
      </c>
      <c r="I55" s="10">
        <v>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v>14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>
        <v>20</v>
      </c>
      <c r="AF55" s="10"/>
      <c r="AG55" s="10"/>
      <c r="AH55" s="10"/>
    </row>
    <row r="56" spans="1:34" ht="13.5">
      <c r="A56" s="9">
        <v>54</v>
      </c>
      <c r="B56" s="9"/>
      <c r="C56" s="11" t="s">
        <v>124</v>
      </c>
      <c r="D56" s="11" t="s">
        <v>926</v>
      </c>
      <c r="E56" s="12">
        <f t="shared" si="0"/>
        <v>14</v>
      </c>
      <c r="F56" s="13">
        <f t="shared" si="1"/>
        <v>4</v>
      </c>
      <c r="G56" s="10">
        <f>IF(F56&lt;3,2,F56)-1</f>
        <v>3</v>
      </c>
      <c r="H56" s="10">
        <f>SUM(I56:AH56)-6</f>
        <v>42</v>
      </c>
      <c r="I56" s="10"/>
      <c r="J56" s="10"/>
      <c r="K56" s="10"/>
      <c r="L56" s="10"/>
      <c r="M56" s="10"/>
      <c r="N56" s="10"/>
      <c r="O56" s="10"/>
      <c r="P56" s="10"/>
      <c r="Q56" s="10"/>
      <c r="R56" s="10">
        <v>6</v>
      </c>
      <c r="S56" s="10"/>
      <c r="T56" s="10"/>
      <c r="U56" s="10"/>
      <c r="V56" s="10"/>
      <c r="W56" s="10">
        <v>14</v>
      </c>
      <c r="X56" s="10"/>
      <c r="Y56" s="10"/>
      <c r="Z56" s="10"/>
      <c r="AA56" s="10"/>
      <c r="AB56" s="10">
        <v>16</v>
      </c>
      <c r="AC56" s="10"/>
      <c r="AD56" s="10"/>
      <c r="AE56" s="10"/>
      <c r="AF56" s="10"/>
      <c r="AG56" s="10">
        <v>12</v>
      </c>
      <c r="AH56" s="10"/>
    </row>
    <row r="57" spans="1:34" ht="13.5">
      <c r="A57" s="9">
        <v>54</v>
      </c>
      <c r="B57" s="9"/>
      <c r="C57" s="11" t="s">
        <v>351</v>
      </c>
      <c r="D57" s="11" t="s">
        <v>109</v>
      </c>
      <c r="E57" s="12">
        <f t="shared" si="0"/>
        <v>14</v>
      </c>
      <c r="F57" s="13">
        <f t="shared" si="1"/>
        <v>4</v>
      </c>
      <c r="G57" s="10">
        <f>IF(F57&lt;3,2,F57)-1</f>
        <v>3</v>
      </c>
      <c r="H57" s="10">
        <f>SUM(I57:AH57)-8</f>
        <v>42</v>
      </c>
      <c r="I57" s="10">
        <v>8</v>
      </c>
      <c r="J57" s="10"/>
      <c r="K57" s="10"/>
      <c r="L57" s="10">
        <v>8</v>
      </c>
      <c r="M57" s="10"/>
      <c r="N57" s="10"/>
      <c r="O57" s="10"/>
      <c r="P57" s="10"/>
      <c r="Q57" s="10"/>
      <c r="R57" s="10"/>
      <c r="S57" s="10"/>
      <c r="T57" s="10">
        <v>14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v>20</v>
      </c>
      <c r="AF57" s="10"/>
      <c r="AG57" s="10"/>
      <c r="AH57" s="10"/>
    </row>
    <row r="58" spans="1:34" ht="13.5">
      <c r="A58" s="9">
        <v>56</v>
      </c>
      <c r="B58" s="9"/>
      <c r="C58" s="11" t="s">
        <v>118</v>
      </c>
      <c r="D58" s="30" t="s">
        <v>922</v>
      </c>
      <c r="E58" s="12">
        <f t="shared" si="0"/>
        <v>13.333333333333334</v>
      </c>
      <c r="F58" s="13">
        <f t="shared" si="1"/>
        <v>4</v>
      </c>
      <c r="G58" s="10">
        <f>IF(F58&lt;3,2,F58)-1</f>
        <v>3</v>
      </c>
      <c r="H58" s="10">
        <f>SUM(I58:AH58)-10</f>
        <v>40</v>
      </c>
      <c r="I58" s="10">
        <v>16</v>
      </c>
      <c r="J58" s="10"/>
      <c r="K58" s="10"/>
      <c r="L58" s="10"/>
      <c r="M58" s="10"/>
      <c r="N58" s="10"/>
      <c r="O58" s="10"/>
      <c r="P58" s="10">
        <v>12</v>
      </c>
      <c r="Q58" s="10"/>
      <c r="R58" s="10"/>
      <c r="S58" s="10"/>
      <c r="T58" s="10"/>
      <c r="U58" s="10">
        <v>12</v>
      </c>
      <c r="V58" s="10"/>
      <c r="W58" s="10"/>
      <c r="X58" s="10"/>
      <c r="Y58" s="10"/>
      <c r="Z58" s="10">
        <v>10</v>
      </c>
      <c r="AA58" s="10"/>
      <c r="AB58" s="10"/>
      <c r="AC58" s="10"/>
      <c r="AD58" s="10"/>
      <c r="AE58" s="10"/>
      <c r="AF58" s="10"/>
      <c r="AG58" s="10"/>
      <c r="AH58" s="10"/>
    </row>
    <row r="59" spans="1:34" ht="13.5">
      <c r="A59" s="9">
        <v>57</v>
      </c>
      <c r="B59" s="9"/>
      <c r="C59" s="11" t="s">
        <v>324</v>
      </c>
      <c r="D59" s="11" t="s">
        <v>92</v>
      </c>
      <c r="E59" s="12">
        <f t="shared" si="0"/>
        <v>13</v>
      </c>
      <c r="F59" s="13">
        <f t="shared" si="1"/>
        <v>2</v>
      </c>
      <c r="G59" s="10">
        <f>IF(F59&lt;3,2,F59)</f>
        <v>2</v>
      </c>
      <c r="H59" s="10">
        <f>SUM(I59:AH59)</f>
        <v>26</v>
      </c>
      <c r="I59" s="10"/>
      <c r="J59" s="10"/>
      <c r="K59" s="10"/>
      <c r="L59" s="10"/>
      <c r="M59" s="10">
        <v>6</v>
      </c>
      <c r="N59" s="10"/>
      <c r="O59" s="10"/>
      <c r="P59" s="10"/>
      <c r="Q59" s="10"/>
      <c r="R59" s="10">
        <v>20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3.5">
      <c r="A60" s="9">
        <v>58</v>
      </c>
      <c r="B60" s="9"/>
      <c r="C60" s="11" t="s">
        <v>196</v>
      </c>
      <c r="D60" s="9" t="s">
        <v>924</v>
      </c>
      <c r="E60" s="12">
        <f t="shared" si="0"/>
        <v>12.75</v>
      </c>
      <c r="F60" s="13">
        <f t="shared" si="1"/>
        <v>2</v>
      </c>
      <c r="G60" s="10">
        <f>IF(F60&lt;3,2,F60)</f>
        <v>2</v>
      </c>
      <c r="H60" s="10">
        <f>SUM(I60:AH60)</f>
        <v>25.5</v>
      </c>
      <c r="I60" s="10"/>
      <c r="J60" s="10"/>
      <c r="K60" s="10"/>
      <c r="L60" s="10">
        <v>22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>
        <v>3.5</v>
      </c>
      <c r="AB60" s="10"/>
      <c r="AC60" s="10"/>
      <c r="AD60" s="10"/>
      <c r="AE60" s="10"/>
      <c r="AF60" s="10"/>
      <c r="AG60" s="10"/>
      <c r="AH60" s="10"/>
    </row>
    <row r="61" spans="1:34" ht="13.5">
      <c r="A61" s="9">
        <v>59</v>
      </c>
      <c r="B61" s="9"/>
      <c r="C61" s="11" t="s">
        <v>131</v>
      </c>
      <c r="D61" s="11" t="s">
        <v>926</v>
      </c>
      <c r="E61" s="12">
        <f t="shared" si="0"/>
        <v>12.666666666666666</v>
      </c>
      <c r="F61" s="13">
        <f t="shared" si="1"/>
        <v>4</v>
      </c>
      <c r="G61" s="10">
        <f>IF(F61&lt;3,2,F61)-1</f>
        <v>3</v>
      </c>
      <c r="H61" s="10">
        <f>SUM(I61:AH61)-8</f>
        <v>38</v>
      </c>
      <c r="I61" s="10">
        <v>8</v>
      </c>
      <c r="J61" s="10"/>
      <c r="K61" s="10"/>
      <c r="L61" s="10"/>
      <c r="M61" s="10"/>
      <c r="N61" s="10"/>
      <c r="O61" s="10"/>
      <c r="P61" s="10">
        <v>10</v>
      </c>
      <c r="Q61" s="10"/>
      <c r="R61" s="10"/>
      <c r="S61" s="10"/>
      <c r="T61" s="10"/>
      <c r="U61" s="10"/>
      <c r="V61" s="10"/>
      <c r="W61" s="10"/>
      <c r="X61" s="10"/>
      <c r="Y61" s="10"/>
      <c r="Z61" s="10">
        <v>12</v>
      </c>
      <c r="AA61" s="10"/>
      <c r="AB61" s="10"/>
      <c r="AC61" s="10"/>
      <c r="AD61" s="10"/>
      <c r="AE61" s="10">
        <v>16</v>
      </c>
      <c r="AF61" s="10"/>
      <c r="AG61" s="10"/>
      <c r="AH61" s="10"/>
    </row>
    <row r="62" spans="1:34" ht="13.5">
      <c r="A62" s="9">
        <v>60</v>
      </c>
      <c r="B62" s="9"/>
      <c r="C62" s="11" t="s">
        <v>461</v>
      </c>
      <c r="D62" s="11" t="s">
        <v>730</v>
      </c>
      <c r="E62" s="12">
        <f t="shared" si="0"/>
        <v>12</v>
      </c>
      <c r="F62" s="13">
        <f t="shared" si="1"/>
        <v>2</v>
      </c>
      <c r="G62" s="10">
        <f>IF(F62&lt;3,2,F62)</f>
        <v>2</v>
      </c>
      <c r="H62" s="10">
        <f>SUM(I62:AH62)</f>
        <v>24</v>
      </c>
      <c r="I62" s="10">
        <v>16</v>
      </c>
      <c r="J62" s="10"/>
      <c r="K62" s="10"/>
      <c r="L62" s="10">
        <v>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3.5">
      <c r="A63" s="9">
        <v>61</v>
      </c>
      <c r="B63" s="9"/>
      <c r="C63" s="31" t="s">
        <v>980</v>
      </c>
      <c r="D63" s="30" t="s">
        <v>922</v>
      </c>
      <c r="E63" s="12">
        <f t="shared" si="0"/>
        <v>12</v>
      </c>
      <c r="F63" s="13">
        <f t="shared" si="1"/>
        <v>4</v>
      </c>
      <c r="G63" s="10">
        <f>IF(F63&lt;3,2,F63)-1</f>
        <v>3</v>
      </c>
      <c r="H63" s="10">
        <f>SUM(I63:AH63)-1.5</f>
        <v>36</v>
      </c>
      <c r="I63" s="10"/>
      <c r="J63" s="10"/>
      <c r="K63" s="10"/>
      <c r="L63" s="10"/>
      <c r="M63" s="10"/>
      <c r="N63" s="10"/>
      <c r="O63" s="10"/>
      <c r="P63" s="10"/>
      <c r="Q63" s="10"/>
      <c r="R63" s="10">
        <v>12</v>
      </c>
      <c r="S63" s="10"/>
      <c r="T63" s="10"/>
      <c r="U63" s="10"/>
      <c r="V63" s="10"/>
      <c r="W63" s="10">
        <v>12</v>
      </c>
      <c r="X63" s="10"/>
      <c r="Y63" s="10"/>
      <c r="Z63" s="10"/>
      <c r="AA63" s="10"/>
      <c r="AB63" s="10">
        <v>1.5</v>
      </c>
      <c r="AC63" s="10"/>
      <c r="AD63" s="10"/>
      <c r="AE63" s="10"/>
      <c r="AF63" s="10"/>
      <c r="AG63" s="10">
        <v>12</v>
      </c>
      <c r="AH63" s="10"/>
    </row>
    <row r="64" spans="1:34" ht="13.5">
      <c r="A64" s="9">
        <v>62</v>
      </c>
      <c r="B64" s="9"/>
      <c r="C64" s="11" t="s">
        <v>135</v>
      </c>
      <c r="D64" s="11" t="s">
        <v>926</v>
      </c>
      <c r="E64" s="12">
        <f t="shared" si="0"/>
        <v>11.5</v>
      </c>
      <c r="F64" s="13">
        <f t="shared" si="1"/>
        <v>5</v>
      </c>
      <c r="G64" s="10">
        <f>IF(F64&lt;3,2,F64)-1</f>
        <v>4</v>
      </c>
      <c r="H64" s="10">
        <f>SUM(I64:AH64)-8</f>
        <v>46</v>
      </c>
      <c r="I64" s="10">
        <v>8</v>
      </c>
      <c r="J64" s="10"/>
      <c r="K64" s="10"/>
      <c r="L64" s="10"/>
      <c r="M64" s="10"/>
      <c r="N64" s="10"/>
      <c r="O64" s="10"/>
      <c r="P64" s="10">
        <v>10</v>
      </c>
      <c r="Q64" s="10"/>
      <c r="R64" s="10"/>
      <c r="S64" s="10"/>
      <c r="T64" s="10"/>
      <c r="U64" s="10">
        <v>8</v>
      </c>
      <c r="V64" s="10"/>
      <c r="W64" s="10"/>
      <c r="X64" s="10"/>
      <c r="Y64" s="10"/>
      <c r="Z64" s="10">
        <v>12</v>
      </c>
      <c r="AA64" s="10"/>
      <c r="AB64" s="10"/>
      <c r="AC64" s="10"/>
      <c r="AD64" s="10"/>
      <c r="AE64" s="10">
        <v>16</v>
      </c>
      <c r="AF64" s="10"/>
      <c r="AG64" s="10"/>
      <c r="AH64" s="10"/>
    </row>
    <row r="65" spans="1:34" ht="13.5">
      <c r="A65" s="9">
        <v>63</v>
      </c>
      <c r="B65" s="9"/>
      <c r="C65" s="11" t="s">
        <v>725</v>
      </c>
      <c r="D65" s="11" t="s">
        <v>928</v>
      </c>
      <c r="E65" s="12">
        <f t="shared" si="0"/>
        <v>11.333333333333334</v>
      </c>
      <c r="F65" s="13">
        <f t="shared" si="1"/>
        <v>3</v>
      </c>
      <c r="G65" s="10">
        <f aca="true" t="shared" si="6" ref="G65:G81">IF(F65&lt;3,2,F65)</f>
        <v>3</v>
      </c>
      <c r="H65" s="10">
        <f aca="true" t="shared" si="7" ref="H65:H81">SUM(I65:AH65)</f>
        <v>34</v>
      </c>
      <c r="I65" s="10"/>
      <c r="J65" s="10"/>
      <c r="K65" s="10"/>
      <c r="L65" s="10"/>
      <c r="M65" s="10"/>
      <c r="N65" s="10"/>
      <c r="O65" s="10"/>
      <c r="P65" s="10">
        <v>10</v>
      </c>
      <c r="Q65" s="10"/>
      <c r="R65" s="10"/>
      <c r="S65" s="10"/>
      <c r="T65" s="10"/>
      <c r="U65" s="10">
        <v>8</v>
      </c>
      <c r="V65" s="10"/>
      <c r="W65" s="10"/>
      <c r="X65" s="10"/>
      <c r="Y65" s="10"/>
      <c r="Z65" s="10">
        <v>16</v>
      </c>
      <c r="AA65" s="10"/>
      <c r="AB65" s="10"/>
      <c r="AC65" s="10"/>
      <c r="AD65" s="10"/>
      <c r="AE65" s="10"/>
      <c r="AF65" s="10"/>
      <c r="AG65" s="10"/>
      <c r="AH65" s="10"/>
    </row>
    <row r="66" spans="1:34" ht="13.5">
      <c r="A66" s="9">
        <v>63</v>
      </c>
      <c r="B66" s="9"/>
      <c r="C66" s="9" t="s">
        <v>112</v>
      </c>
      <c r="D66" s="30" t="s">
        <v>922</v>
      </c>
      <c r="E66" s="12">
        <f t="shared" si="0"/>
        <v>11.333333333333334</v>
      </c>
      <c r="F66" s="13">
        <f t="shared" si="1"/>
        <v>3</v>
      </c>
      <c r="G66" s="10">
        <f t="shared" si="6"/>
        <v>3</v>
      </c>
      <c r="H66" s="10">
        <f t="shared" si="7"/>
        <v>34</v>
      </c>
      <c r="I66" s="10"/>
      <c r="J66" s="10"/>
      <c r="K66" s="10"/>
      <c r="L66" s="10"/>
      <c r="M66" s="10"/>
      <c r="N66" s="10"/>
      <c r="O66" s="10"/>
      <c r="P66" s="10">
        <v>12</v>
      </c>
      <c r="Q66" s="10"/>
      <c r="R66" s="10"/>
      <c r="S66" s="10"/>
      <c r="T66" s="10"/>
      <c r="U66" s="10">
        <v>12</v>
      </c>
      <c r="V66" s="10"/>
      <c r="W66" s="10"/>
      <c r="X66" s="10"/>
      <c r="Y66" s="10"/>
      <c r="Z66" s="10"/>
      <c r="AA66" s="10"/>
      <c r="AB66" s="10"/>
      <c r="AC66" s="10"/>
      <c r="AD66" s="10"/>
      <c r="AE66" s="10">
        <v>10</v>
      </c>
      <c r="AF66" s="10"/>
      <c r="AG66" s="10"/>
      <c r="AH66" s="10"/>
    </row>
    <row r="67" spans="1:34" ht="13.5">
      <c r="A67" s="9">
        <v>65</v>
      </c>
      <c r="B67" s="9"/>
      <c r="C67" s="9" t="s">
        <v>18</v>
      </c>
      <c r="D67" s="9" t="s">
        <v>930</v>
      </c>
      <c r="E67" s="12">
        <f aca="true" t="shared" si="8" ref="E67:E130">H67/G67</f>
        <v>11</v>
      </c>
      <c r="F67" s="13">
        <f aca="true" t="shared" si="9" ref="F67:F130">COUNT(I67:AH67)</f>
        <v>1</v>
      </c>
      <c r="G67" s="10">
        <f t="shared" si="6"/>
        <v>2</v>
      </c>
      <c r="H67" s="10">
        <f t="shared" si="7"/>
        <v>22</v>
      </c>
      <c r="I67" s="10">
        <v>22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3.5">
      <c r="A68" s="9">
        <v>65</v>
      </c>
      <c r="B68" s="9"/>
      <c r="C68" s="9" t="s">
        <v>732</v>
      </c>
      <c r="D68" s="9" t="s">
        <v>535</v>
      </c>
      <c r="E68" s="12">
        <f t="shared" si="8"/>
        <v>11</v>
      </c>
      <c r="F68" s="13">
        <f t="shared" si="9"/>
        <v>1</v>
      </c>
      <c r="G68" s="10">
        <f t="shared" si="6"/>
        <v>2</v>
      </c>
      <c r="H68" s="10">
        <f t="shared" si="7"/>
        <v>22</v>
      </c>
      <c r="I68" s="10">
        <v>22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3.5">
      <c r="A69" s="9">
        <v>65</v>
      </c>
      <c r="B69" s="9"/>
      <c r="C69" s="9" t="s">
        <v>319</v>
      </c>
      <c r="D69" s="30" t="s">
        <v>896</v>
      </c>
      <c r="E69" s="12">
        <f t="shared" si="8"/>
        <v>11</v>
      </c>
      <c r="F69" s="13">
        <f t="shared" si="9"/>
        <v>1</v>
      </c>
      <c r="G69" s="10">
        <f t="shared" si="6"/>
        <v>2</v>
      </c>
      <c r="H69" s="10">
        <f t="shared" si="7"/>
        <v>22</v>
      </c>
      <c r="I69" s="10">
        <v>22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3.5">
      <c r="A70" s="9">
        <v>65</v>
      </c>
      <c r="B70" s="9"/>
      <c r="C70" s="11" t="s">
        <v>527</v>
      </c>
      <c r="D70" s="11" t="s">
        <v>109</v>
      </c>
      <c r="E70" s="12">
        <f t="shared" si="8"/>
        <v>11</v>
      </c>
      <c r="F70" s="13">
        <f t="shared" si="9"/>
        <v>1</v>
      </c>
      <c r="G70" s="10">
        <f t="shared" si="6"/>
        <v>2</v>
      </c>
      <c r="H70" s="10">
        <f t="shared" si="7"/>
        <v>22</v>
      </c>
      <c r="I70" s="10"/>
      <c r="J70" s="10"/>
      <c r="K70" s="10"/>
      <c r="L70" s="10">
        <v>22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3.5">
      <c r="A71" s="9">
        <v>65</v>
      </c>
      <c r="B71" s="9"/>
      <c r="C71" s="30" t="s">
        <v>934</v>
      </c>
      <c r="D71" s="9" t="s">
        <v>113</v>
      </c>
      <c r="E71" s="12">
        <f t="shared" si="8"/>
        <v>11</v>
      </c>
      <c r="F71" s="13">
        <f t="shared" si="9"/>
        <v>1</v>
      </c>
      <c r="G71" s="10">
        <f t="shared" si="6"/>
        <v>2</v>
      </c>
      <c r="H71" s="10">
        <f t="shared" si="7"/>
        <v>22</v>
      </c>
      <c r="I71" s="10"/>
      <c r="J71" s="10"/>
      <c r="K71" s="10"/>
      <c r="L71" s="10">
        <v>22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3.5">
      <c r="A72" s="9">
        <v>65</v>
      </c>
      <c r="B72" s="9"/>
      <c r="C72" s="11" t="s">
        <v>74</v>
      </c>
      <c r="D72" s="11" t="s">
        <v>113</v>
      </c>
      <c r="E72" s="12">
        <f t="shared" si="8"/>
        <v>11</v>
      </c>
      <c r="F72" s="13">
        <f t="shared" si="9"/>
        <v>1</v>
      </c>
      <c r="G72" s="10">
        <f t="shared" si="6"/>
        <v>2</v>
      </c>
      <c r="H72" s="10">
        <f t="shared" si="7"/>
        <v>22</v>
      </c>
      <c r="I72" s="10"/>
      <c r="J72" s="10"/>
      <c r="K72" s="10"/>
      <c r="L72" s="10">
        <v>22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3.5">
      <c r="A73" s="9">
        <v>65</v>
      </c>
      <c r="B73" s="9"/>
      <c r="C73" s="9" t="s">
        <v>935</v>
      </c>
      <c r="D73" s="9" t="s">
        <v>532</v>
      </c>
      <c r="E73" s="12">
        <f t="shared" si="8"/>
        <v>11</v>
      </c>
      <c r="F73" s="13">
        <f t="shared" si="9"/>
        <v>1</v>
      </c>
      <c r="G73" s="10">
        <f t="shared" si="6"/>
        <v>2</v>
      </c>
      <c r="H73" s="10">
        <f t="shared" si="7"/>
        <v>22</v>
      </c>
      <c r="I73" s="10"/>
      <c r="J73" s="10"/>
      <c r="K73" s="10"/>
      <c r="L73" s="10">
        <v>22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3.5">
      <c r="A74" s="9">
        <v>65</v>
      </c>
      <c r="B74" s="9"/>
      <c r="C74" s="11" t="s">
        <v>20</v>
      </c>
      <c r="D74" s="11" t="s">
        <v>113</v>
      </c>
      <c r="E74" s="12">
        <f t="shared" si="8"/>
        <v>11</v>
      </c>
      <c r="F74" s="13">
        <f t="shared" si="9"/>
        <v>1</v>
      </c>
      <c r="G74" s="10">
        <f t="shared" si="6"/>
        <v>2</v>
      </c>
      <c r="H74" s="10">
        <f t="shared" si="7"/>
        <v>22</v>
      </c>
      <c r="I74" s="10">
        <v>22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3.5">
      <c r="A75" s="9">
        <v>65</v>
      </c>
      <c r="B75" s="9"/>
      <c r="C75" s="11" t="s">
        <v>24</v>
      </c>
      <c r="D75" s="11" t="s">
        <v>113</v>
      </c>
      <c r="E75" s="12">
        <f t="shared" si="8"/>
        <v>11</v>
      </c>
      <c r="F75" s="13">
        <f t="shared" si="9"/>
        <v>1</v>
      </c>
      <c r="G75" s="10">
        <f t="shared" si="6"/>
        <v>2</v>
      </c>
      <c r="H75" s="10">
        <f t="shared" si="7"/>
        <v>22</v>
      </c>
      <c r="I75" s="10">
        <v>22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3.5">
      <c r="A76" s="9">
        <v>74</v>
      </c>
      <c r="B76" s="9"/>
      <c r="C76" s="11" t="s">
        <v>753</v>
      </c>
      <c r="D76" s="11" t="s">
        <v>754</v>
      </c>
      <c r="E76" s="12">
        <f t="shared" si="8"/>
        <v>11</v>
      </c>
      <c r="F76" s="13">
        <f t="shared" si="9"/>
        <v>2</v>
      </c>
      <c r="G76" s="10">
        <f t="shared" si="6"/>
        <v>2</v>
      </c>
      <c r="H76" s="10">
        <f t="shared" si="7"/>
        <v>22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>
        <v>12</v>
      </c>
      <c r="AA76" s="10"/>
      <c r="AB76" s="10"/>
      <c r="AC76" s="10"/>
      <c r="AD76" s="10"/>
      <c r="AE76" s="10">
        <v>10</v>
      </c>
      <c r="AF76" s="10"/>
      <c r="AG76" s="10"/>
      <c r="AH76" s="10"/>
    </row>
    <row r="77" spans="1:34" ht="13.5">
      <c r="A77" s="9">
        <v>74</v>
      </c>
      <c r="B77" s="9"/>
      <c r="C77" s="11" t="s">
        <v>761</v>
      </c>
      <c r="D77" s="11" t="s">
        <v>538</v>
      </c>
      <c r="E77" s="12">
        <f t="shared" si="8"/>
        <v>11</v>
      </c>
      <c r="F77" s="13">
        <f t="shared" si="9"/>
        <v>2</v>
      </c>
      <c r="G77" s="10">
        <f t="shared" si="6"/>
        <v>2</v>
      </c>
      <c r="H77" s="10">
        <f t="shared" si="7"/>
        <v>22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>
        <v>12</v>
      </c>
      <c r="AA77" s="10"/>
      <c r="AB77" s="10"/>
      <c r="AC77" s="10"/>
      <c r="AD77" s="10"/>
      <c r="AE77" s="10">
        <v>10</v>
      </c>
      <c r="AF77" s="10"/>
      <c r="AG77" s="10"/>
      <c r="AH77" s="10"/>
    </row>
    <row r="78" spans="1:34" ht="13.5">
      <c r="A78" s="9">
        <v>74</v>
      </c>
      <c r="B78" s="9"/>
      <c r="C78" s="11" t="s">
        <v>39</v>
      </c>
      <c r="D78" s="11" t="s">
        <v>109</v>
      </c>
      <c r="E78" s="12">
        <f t="shared" si="8"/>
        <v>11</v>
      </c>
      <c r="F78" s="13">
        <f t="shared" si="9"/>
        <v>2</v>
      </c>
      <c r="G78" s="10">
        <f t="shared" si="6"/>
        <v>2</v>
      </c>
      <c r="H78" s="10">
        <f t="shared" si="7"/>
        <v>22</v>
      </c>
      <c r="I78" s="10">
        <v>16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6</v>
      </c>
      <c r="AF78" s="10"/>
      <c r="AG78" s="10"/>
      <c r="AH78" s="10"/>
    </row>
    <row r="79" spans="1:34" ht="13.5">
      <c r="A79" s="9">
        <v>74</v>
      </c>
      <c r="B79" s="9"/>
      <c r="C79" s="11" t="s">
        <v>28</v>
      </c>
      <c r="D79" s="11" t="s">
        <v>109</v>
      </c>
      <c r="E79" s="12">
        <f t="shared" si="8"/>
        <v>11</v>
      </c>
      <c r="F79" s="13">
        <f t="shared" si="9"/>
        <v>2</v>
      </c>
      <c r="G79" s="10">
        <f t="shared" si="6"/>
        <v>2</v>
      </c>
      <c r="H79" s="10">
        <f t="shared" si="7"/>
        <v>22</v>
      </c>
      <c r="I79" s="10">
        <v>16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>
        <v>6</v>
      </c>
      <c r="AF79" s="10"/>
      <c r="AG79" s="10"/>
      <c r="AH79" s="10"/>
    </row>
    <row r="80" spans="1:34" ht="13.5">
      <c r="A80" s="9">
        <v>78</v>
      </c>
      <c r="B80" s="9"/>
      <c r="C80" s="11" t="s">
        <v>775</v>
      </c>
      <c r="D80" s="11" t="s">
        <v>925</v>
      </c>
      <c r="E80" s="12">
        <f t="shared" si="8"/>
        <v>10.666666666666666</v>
      </c>
      <c r="F80" s="13">
        <f t="shared" si="9"/>
        <v>3</v>
      </c>
      <c r="G80" s="10">
        <f t="shared" si="6"/>
        <v>3</v>
      </c>
      <c r="H80" s="10">
        <f t="shared" si="7"/>
        <v>32</v>
      </c>
      <c r="I80" s="10"/>
      <c r="J80" s="10"/>
      <c r="K80" s="10"/>
      <c r="L80" s="10"/>
      <c r="M80" s="10"/>
      <c r="N80" s="10"/>
      <c r="O80" s="10"/>
      <c r="P80" s="10"/>
      <c r="Q80" s="10"/>
      <c r="R80" s="10">
        <v>6</v>
      </c>
      <c r="S80" s="10"/>
      <c r="T80" s="10"/>
      <c r="U80" s="10">
        <v>16</v>
      </c>
      <c r="V80" s="10"/>
      <c r="W80" s="10"/>
      <c r="X80" s="10"/>
      <c r="Y80" s="10"/>
      <c r="Z80" s="10"/>
      <c r="AA80" s="10"/>
      <c r="AB80" s="10"/>
      <c r="AC80" s="10"/>
      <c r="AD80" s="10"/>
      <c r="AE80" s="10">
        <v>10</v>
      </c>
      <c r="AF80" s="10"/>
      <c r="AG80" s="10"/>
      <c r="AH80" s="10"/>
    </row>
    <row r="81" spans="1:34" ht="13.5">
      <c r="A81" s="9">
        <v>78</v>
      </c>
      <c r="B81" s="9"/>
      <c r="C81" s="9" t="s">
        <v>111</v>
      </c>
      <c r="D81" s="30" t="s">
        <v>922</v>
      </c>
      <c r="E81" s="12">
        <f t="shared" si="8"/>
        <v>10.666666666666666</v>
      </c>
      <c r="F81" s="13">
        <f t="shared" si="9"/>
        <v>3</v>
      </c>
      <c r="G81" s="10">
        <f t="shared" si="6"/>
        <v>3</v>
      </c>
      <c r="H81" s="10">
        <f t="shared" si="7"/>
        <v>32</v>
      </c>
      <c r="I81" s="10">
        <v>8</v>
      </c>
      <c r="J81" s="10"/>
      <c r="K81" s="10"/>
      <c r="L81" s="10"/>
      <c r="M81" s="10"/>
      <c r="N81" s="10"/>
      <c r="O81" s="10"/>
      <c r="P81" s="10">
        <v>16</v>
      </c>
      <c r="Q81" s="10"/>
      <c r="R81" s="10"/>
      <c r="S81" s="10"/>
      <c r="T81" s="10"/>
      <c r="U81" s="10">
        <v>8</v>
      </c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3.5">
      <c r="A82" s="9">
        <v>80</v>
      </c>
      <c r="B82" s="9"/>
      <c r="C82" s="11" t="s">
        <v>780</v>
      </c>
      <c r="D82" s="11" t="s">
        <v>925</v>
      </c>
      <c r="E82" s="12">
        <f t="shared" si="8"/>
        <v>10.666666666666666</v>
      </c>
      <c r="F82" s="13">
        <f t="shared" si="9"/>
        <v>4</v>
      </c>
      <c r="G82" s="10">
        <f>IF(F82&lt;3,2,F82)-1</f>
        <v>3</v>
      </c>
      <c r="H82" s="10">
        <f>SUM(I82:AH82)-5</f>
        <v>32</v>
      </c>
      <c r="I82" s="10"/>
      <c r="J82" s="10"/>
      <c r="K82" s="10"/>
      <c r="L82" s="10"/>
      <c r="M82" s="10"/>
      <c r="N82" s="10">
        <v>5</v>
      </c>
      <c r="O82" s="10"/>
      <c r="P82" s="10"/>
      <c r="Q82" s="10"/>
      <c r="R82" s="10">
        <v>6</v>
      </c>
      <c r="S82" s="10"/>
      <c r="T82" s="10"/>
      <c r="U82" s="10">
        <v>16</v>
      </c>
      <c r="V82" s="10"/>
      <c r="W82" s="10"/>
      <c r="X82" s="10"/>
      <c r="Y82" s="10"/>
      <c r="Z82" s="10"/>
      <c r="AA82" s="10"/>
      <c r="AB82" s="10"/>
      <c r="AC82" s="10"/>
      <c r="AD82" s="10"/>
      <c r="AE82" s="10">
        <v>10</v>
      </c>
      <c r="AF82" s="10"/>
      <c r="AG82" s="10"/>
      <c r="AH82" s="10"/>
    </row>
    <row r="83" spans="1:34" ht="13.5">
      <c r="A83" s="9">
        <v>80</v>
      </c>
      <c r="B83" s="9"/>
      <c r="C83" s="11" t="s">
        <v>366</v>
      </c>
      <c r="D83" s="11" t="s">
        <v>109</v>
      </c>
      <c r="E83" s="12">
        <f t="shared" si="8"/>
        <v>10.666666666666666</v>
      </c>
      <c r="F83" s="13">
        <f t="shared" si="9"/>
        <v>4</v>
      </c>
      <c r="G83" s="10">
        <f>IF(F83&lt;3,2,F83)-1</f>
        <v>3</v>
      </c>
      <c r="H83" s="10">
        <f>SUM(I83:AH83)-5.6</f>
        <v>32</v>
      </c>
      <c r="I83" s="10">
        <v>16</v>
      </c>
      <c r="J83" s="10"/>
      <c r="K83" s="10"/>
      <c r="L83" s="10">
        <v>8</v>
      </c>
      <c r="M83" s="10"/>
      <c r="N83" s="10"/>
      <c r="O83" s="10"/>
      <c r="P83" s="10"/>
      <c r="Q83" s="10"/>
      <c r="R83" s="10"/>
      <c r="S83" s="10"/>
      <c r="T83" s="10"/>
      <c r="U83" s="10">
        <v>8</v>
      </c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>
        <v>5.6</v>
      </c>
      <c r="AG83" s="10"/>
      <c r="AH83" s="10"/>
    </row>
    <row r="84" spans="1:34" ht="13.5">
      <c r="A84" s="9">
        <v>80</v>
      </c>
      <c r="B84" s="9"/>
      <c r="C84" s="11" t="s">
        <v>361</v>
      </c>
      <c r="D84" s="11" t="s">
        <v>109</v>
      </c>
      <c r="E84" s="12">
        <f t="shared" si="8"/>
        <v>10.666666666666666</v>
      </c>
      <c r="F84" s="13">
        <f t="shared" si="9"/>
        <v>4</v>
      </c>
      <c r="G84" s="10">
        <f>IF(F84&lt;3,2,F84)-1</f>
        <v>3</v>
      </c>
      <c r="H84" s="10">
        <f>SUM(I84:AH84)-3.5</f>
        <v>32</v>
      </c>
      <c r="I84" s="10">
        <v>16</v>
      </c>
      <c r="J84" s="10"/>
      <c r="K84" s="10"/>
      <c r="L84" s="10">
        <v>8</v>
      </c>
      <c r="M84" s="10"/>
      <c r="N84" s="10"/>
      <c r="O84" s="10"/>
      <c r="P84" s="10"/>
      <c r="Q84" s="10"/>
      <c r="R84" s="10"/>
      <c r="S84" s="10"/>
      <c r="T84" s="10"/>
      <c r="U84" s="10">
        <v>8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>
        <v>3.5</v>
      </c>
      <c r="AG84" s="10"/>
      <c r="AH84" s="10"/>
    </row>
    <row r="85" spans="1:34" ht="13.5">
      <c r="A85" s="9">
        <v>83</v>
      </c>
      <c r="B85" s="9"/>
      <c r="C85" s="9" t="s">
        <v>483</v>
      </c>
      <c r="D85" s="9" t="s">
        <v>924</v>
      </c>
      <c r="E85" s="12">
        <f t="shared" si="8"/>
        <v>10.1</v>
      </c>
      <c r="F85" s="13">
        <f t="shared" si="9"/>
        <v>2</v>
      </c>
      <c r="G85" s="10">
        <f aca="true" t="shared" si="10" ref="G85:G105">IF(F85&lt;3,2,F85)</f>
        <v>2</v>
      </c>
      <c r="H85" s="10">
        <f aca="true" t="shared" si="11" ref="H85:H105">SUM(I85:AH85)</f>
        <v>20.2</v>
      </c>
      <c r="I85" s="10">
        <v>16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>
        <v>4.2</v>
      </c>
      <c r="AB85" s="10"/>
      <c r="AC85" s="10"/>
      <c r="AD85" s="10"/>
      <c r="AE85" s="10"/>
      <c r="AF85" s="10"/>
      <c r="AG85" s="10"/>
      <c r="AH85" s="10"/>
    </row>
    <row r="86" spans="1:34" ht="13.5">
      <c r="A86" s="9">
        <v>83</v>
      </c>
      <c r="B86" s="9"/>
      <c r="C86" s="9" t="s">
        <v>482</v>
      </c>
      <c r="D86" s="9" t="s">
        <v>924</v>
      </c>
      <c r="E86" s="12">
        <f t="shared" si="8"/>
        <v>10.1</v>
      </c>
      <c r="F86" s="13">
        <f t="shared" si="9"/>
        <v>2</v>
      </c>
      <c r="G86" s="10">
        <f t="shared" si="10"/>
        <v>2</v>
      </c>
      <c r="H86" s="10">
        <f t="shared" si="11"/>
        <v>20.2</v>
      </c>
      <c r="I86" s="10">
        <v>16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4.2</v>
      </c>
      <c r="AB86" s="10"/>
      <c r="AC86" s="10"/>
      <c r="AD86" s="10"/>
      <c r="AE86" s="10"/>
      <c r="AF86" s="10"/>
      <c r="AG86" s="10"/>
      <c r="AH86" s="10"/>
    </row>
    <row r="87" spans="1:34" ht="13.5">
      <c r="A87" s="9">
        <v>85</v>
      </c>
      <c r="B87" s="9"/>
      <c r="C87" s="11" t="s">
        <v>758</v>
      </c>
      <c r="D87" s="11" t="s">
        <v>928</v>
      </c>
      <c r="E87" s="12">
        <f t="shared" si="8"/>
        <v>10</v>
      </c>
      <c r="F87" s="13">
        <f t="shared" si="9"/>
        <v>1</v>
      </c>
      <c r="G87" s="10">
        <f t="shared" si="10"/>
        <v>2</v>
      </c>
      <c r="H87" s="10">
        <f t="shared" si="11"/>
        <v>20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>
        <v>20</v>
      </c>
      <c r="AA87" s="10"/>
      <c r="AB87" s="10"/>
      <c r="AC87" s="10"/>
      <c r="AD87" s="10"/>
      <c r="AE87" s="10"/>
      <c r="AF87" s="10"/>
      <c r="AG87" s="10"/>
      <c r="AH87" s="10"/>
    </row>
    <row r="88" spans="1:34" ht="13.5">
      <c r="A88" s="9">
        <v>85</v>
      </c>
      <c r="B88" s="9"/>
      <c r="C88" s="11" t="s">
        <v>304</v>
      </c>
      <c r="D88" s="11" t="s">
        <v>928</v>
      </c>
      <c r="E88" s="12">
        <f t="shared" si="8"/>
        <v>10</v>
      </c>
      <c r="F88" s="13">
        <f t="shared" si="9"/>
        <v>1</v>
      </c>
      <c r="G88" s="10">
        <f t="shared" si="10"/>
        <v>2</v>
      </c>
      <c r="H88" s="10">
        <f t="shared" si="11"/>
        <v>20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>
        <v>20</v>
      </c>
      <c r="AA88" s="10"/>
      <c r="AB88" s="10"/>
      <c r="AC88" s="10"/>
      <c r="AD88" s="10"/>
      <c r="AE88" s="10"/>
      <c r="AF88" s="10"/>
      <c r="AG88" s="10"/>
      <c r="AH88" s="10"/>
    </row>
    <row r="89" spans="1:34" ht="13.5">
      <c r="A89" s="9">
        <v>85</v>
      </c>
      <c r="B89" s="9"/>
      <c r="C89" s="11" t="s">
        <v>722</v>
      </c>
      <c r="D89" s="11" t="s">
        <v>723</v>
      </c>
      <c r="E89" s="12">
        <f t="shared" si="8"/>
        <v>10</v>
      </c>
      <c r="F89" s="13">
        <f t="shared" si="9"/>
        <v>1</v>
      </c>
      <c r="G89" s="10">
        <f t="shared" si="10"/>
        <v>2</v>
      </c>
      <c r="H89" s="10">
        <f t="shared" si="11"/>
        <v>20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v>20</v>
      </c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3.5">
      <c r="A90" s="9">
        <v>85</v>
      </c>
      <c r="B90" s="9"/>
      <c r="C90" s="11" t="s">
        <v>741</v>
      </c>
      <c r="D90" s="11" t="s">
        <v>742</v>
      </c>
      <c r="E90" s="12">
        <f t="shared" si="8"/>
        <v>10</v>
      </c>
      <c r="F90" s="13">
        <f t="shared" si="9"/>
        <v>1</v>
      </c>
      <c r="G90" s="10">
        <f t="shared" si="10"/>
        <v>2</v>
      </c>
      <c r="H90" s="10">
        <f t="shared" si="11"/>
        <v>20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>
        <v>20</v>
      </c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3.5">
      <c r="A91" s="9">
        <v>85</v>
      </c>
      <c r="B91" s="9"/>
      <c r="C91" s="11" t="s">
        <v>941</v>
      </c>
      <c r="D91" s="11" t="s">
        <v>472</v>
      </c>
      <c r="E91" s="12">
        <f t="shared" si="8"/>
        <v>10</v>
      </c>
      <c r="F91" s="13">
        <f t="shared" si="9"/>
        <v>1</v>
      </c>
      <c r="G91" s="10">
        <f t="shared" si="10"/>
        <v>2</v>
      </c>
      <c r="H91" s="10">
        <f t="shared" si="11"/>
        <v>20</v>
      </c>
      <c r="I91" s="10"/>
      <c r="J91" s="10"/>
      <c r="K91" s="10"/>
      <c r="L91" s="10"/>
      <c r="M91" s="10"/>
      <c r="N91" s="10"/>
      <c r="O91" s="10"/>
      <c r="P91" s="10">
        <v>20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3.5">
      <c r="A92" s="9">
        <v>85</v>
      </c>
      <c r="B92" s="9"/>
      <c r="C92" s="11" t="s">
        <v>583</v>
      </c>
      <c r="D92" s="11" t="s">
        <v>472</v>
      </c>
      <c r="E92" s="12">
        <f t="shared" si="8"/>
        <v>10</v>
      </c>
      <c r="F92" s="13">
        <f t="shared" si="9"/>
        <v>1</v>
      </c>
      <c r="G92" s="10">
        <f t="shared" si="10"/>
        <v>2</v>
      </c>
      <c r="H92" s="10">
        <f t="shared" si="11"/>
        <v>20</v>
      </c>
      <c r="I92" s="10"/>
      <c r="J92" s="10"/>
      <c r="K92" s="10"/>
      <c r="L92" s="10"/>
      <c r="M92" s="10"/>
      <c r="N92" s="10"/>
      <c r="O92" s="10"/>
      <c r="P92" s="10">
        <v>20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3.5">
      <c r="A93" s="9">
        <v>91</v>
      </c>
      <c r="B93" s="9"/>
      <c r="C93" s="9" t="s">
        <v>300</v>
      </c>
      <c r="D93" s="30" t="s">
        <v>922</v>
      </c>
      <c r="E93" s="12">
        <f t="shared" si="8"/>
        <v>10</v>
      </c>
      <c r="F93" s="13">
        <f t="shared" si="9"/>
        <v>3</v>
      </c>
      <c r="G93" s="10">
        <f t="shared" si="10"/>
        <v>3</v>
      </c>
      <c r="H93" s="10">
        <f t="shared" si="11"/>
        <v>30</v>
      </c>
      <c r="I93" s="10"/>
      <c r="J93" s="10"/>
      <c r="K93" s="10"/>
      <c r="L93" s="10"/>
      <c r="M93" s="10"/>
      <c r="N93" s="10"/>
      <c r="O93" s="10"/>
      <c r="P93" s="10">
        <v>16</v>
      </c>
      <c r="Q93" s="10"/>
      <c r="R93" s="10"/>
      <c r="S93" s="10"/>
      <c r="T93" s="10"/>
      <c r="U93" s="10">
        <v>8</v>
      </c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>
        <v>6</v>
      </c>
      <c r="AH93" s="10"/>
    </row>
    <row r="94" spans="1:34" ht="13.5">
      <c r="A94" s="9">
        <v>92</v>
      </c>
      <c r="B94" s="9"/>
      <c r="C94" s="11" t="s">
        <v>367</v>
      </c>
      <c r="D94" s="11" t="s">
        <v>109</v>
      </c>
      <c r="E94" s="12">
        <f t="shared" si="8"/>
        <v>9.866666666666667</v>
      </c>
      <c r="F94" s="13">
        <f t="shared" si="9"/>
        <v>3</v>
      </c>
      <c r="G94" s="10">
        <f t="shared" si="10"/>
        <v>3</v>
      </c>
      <c r="H94" s="10">
        <f t="shared" si="11"/>
        <v>29.6</v>
      </c>
      <c r="I94" s="10">
        <v>16</v>
      </c>
      <c r="J94" s="10"/>
      <c r="K94" s="10"/>
      <c r="L94" s="10">
        <v>8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>
        <v>5.6</v>
      </c>
      <c r="AG94" s="10"/>
      <c r="AH94" s="10"/>
    </row>
    <row r="95" spans="1:34" ht="13.5">
      <c r="A95" s="9">
        <v>93</v>
      </c>
      <c r="B95" s="9"/>
      <c r="C95" s="11" t="s">
        <v>475</v>
      </c>
      <c r="D95" s="11" t="s">
        <v>756</v>
      </c>
      <c r="E95" s="12">
        <f t="shared" si="8"/>
        <v>9</v>
      </c>
      <c r="F95" s="13">
        <f t="shared" si="9"/>
        <v>2</v>
      </c>
      <c r="G95" s="10">
        <f t="shared" si="10"/>
        <v>2</v>
      </c>
      <c r="H95" s="10">
        <f t="shared" si="11"/>
        <v>18</v>
      </c>
      <c r="I95" s="10">
        <v>8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>
        <v>10</v>
      </c>
      <c r="AA95" s="10"/>
      <c r="AB95" s="10"/>
      <c r="AC95" s="10"/>
      <c r="AD95" s="10"/>
      <c r="AE95" s="10"/>
      <c r="AF95" s="10"/>
      <c r="AG95" s="10"/>
      <c r="AH95" s="10"/>
    </row>
    <row r="96" spans="1:34" ht="13.5">
      <c r="A96" s="9">
        <v>94</v>
      </c>
      <c r="B96" s="9"/>
      <c r="C96" s="11" t="s">
        <v>992</v>
      </c>
      <c r="D96" s="11" t="s">
        <v>109</v>
      </c>
      <c r="E96" s="12">
        <f t="shared" si="8"/>
        <v>8.366666666666667</v>
      </c>
      <c r="F96" s="13">
        <f t="shared" si="9"/>
        <v>3</v>
      </c>
      <c r="G96" s="10">
        <f t="shared" si="10"/>
        <v>3</v>
      </c>
      <c r="H96" s="10">
        <f t="shared" si="11"/>
        <v>25.1</v>
      </c>
      <c r="I96" s="10"/>
      <c r="J96" s="10"/>
      <c r="K96" s="10"/>
      <c r="L96" s="10">
        <v>22</v>
      </c>
      <c r="M96" s="10"/>
      <c r="N96" s="10"/>
      <c r="O96" s="10"/>
      <c r="P96" s="10"/>
      <c r="Q96" s="10"/>
      <c r="R96" s="10"/>
      <c r="S96" s="10"/>
      <c r="T96" s="10"/>
      <c r="U96" s="10"/>
      <c r="V96" s="10">
        <v>2.1</v>
      </c>
      <c r="W96" s="10"/>
      <c r="X96" s="10"/>
      <c r="Y96" s="10"/>
      <c r="Z96" s="10"/>
      <c r="AA96" s="10"/>
      <c r="AB96" s="10"/>
      <c r="AC96" s="10"/>
      <c r="AD96" s="10"/>
      <c r="AE96" s="10"/>
      <c r="AF96" s="10">
        <v>1</v>
      </c>
      <c r="AG96" s="10"/>
      <c r="AH96" s="10"/>
    </row>
    <row r="97" spans="1:34" ht="13.5">
      <c r="A97" s="9">
        <v>95</v>
      </c>
      <c r="B97" s="9"/>
      <c r="C97" s="11" t="s">
        <v>322</v>
      </c>
      <c r="D97" s="11" t="s">
        <v>928</v>
      </c>
      <c r="E97" s="12">
        <f t="shared" si="8"/>
        <v>8</v>
      </c>
      <c r="F97" s="13">
        <f t="shared" si="9"/>
        <v>1</v>
      </c>
      <c r="G97" s="10">
        <f t="shared" si="10"/>
        <v>2</v>
      </c>
      <c r="H97" s="10">
        <f t="shared" si="11"/>
        <v>16</v>
      </c>
      <c r="I97" s="10">
        <v>16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3.5">
      <c r="A98" s="9">
        <v>95</v>
      </c>
      <c r="B98" s="9"/>
      <c r="C98" s="9" t="s">
        <v>177</v>
      </c>
      <c r="D98" s="30" t="s">
        <v>896</v>
      </c>
      <c r="E98" s="12">
        <f t="shared" si="8"/>
        <v>8</v>
      </c>
      <c r="F98" s="13">
        <f t="shared" si="9"/>
        <v>1</v>
      </c>
      <c r="G98" s="10">
        <f t="shared" si="10"/>
        <v>2</v>
      </c>
      <c r="H98" s="10">
        <f t="shared" si="11"/>
        <v>16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>
        <v>16</v>
      </c>
      <c r="AA98" s="10"/>
      <c r="AB98" s="10"/>
      <c r="AC98" s="10"/>
      <c r="AD98" s="10"/>
      <c r="AE98" s="10"/>
      <c r="AF98" s="10"/>
      <c r="AG98" s="10"/>
      <c r="AH98" s="10"/>
    </row>
    <row r="99" spans="1:34" ht="13.5">
      <c r="A99" s="9">
        <v>95</v>
      </c>
      <c r="B99" s="9"/>
      <c r="C99" s="11" t="s">
        <v>199</v>
      </c>
      <c r="D99" s="11" t="s">
        <v>113</v>
      </c>
      <c r="E99" s="12">
        <f t="shared" si="8"/>
        <v>8</v>
      </c>
      <c r="F99" s="13">
        <f t="shared" si="9"/>
        <v>1</v>
      </c>
      <c r="G99" s="10">
        <f t="shared" si="10"/>
        <v>2</v>
      </c>
      <c r="H99" s="10">
        <f t="shared" si="11"/>
        <v>16</v>
      </c>
      <c r="I99" s="10">
        <v>16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3.5">
      <c r="A100" s="9">
        <v>95</v>
      </c>
      <c r="B100" s="9"/>
      <c r="C100" s="11" t="s">
        <v>79</v>
      </c>
      <c r="D100" s="11" t="s">
        <v>113</v>
      </c>
      <c r="E100" s="12">
        <f t="shared" si="8"/>
        <v>8</v>
      </c>
      <c r="F100" s="13">
        <f t="shared" si="9"/>
        <v>1</v>
      </c>
      <c r="G100" s="10">
        <f t="shared" si="10"/>
        <v>2</v>
      </c>
      <c r="H100" s="10">
        <f t="shared" si="11"/>
        <v>16</v>
      </c>
      <c r="I100" s="10">
        <v>16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3.5">
      <c r="A101" s="9">
        <v>95</v>
      </c>
      <c r="B101" s="9"/>
      <c r="C101" s="11" t="s">
        <v>55</v>
      </c>
      <c r="D101" s="11" t="s">
        <v>138</v>
      </c>
      <c r="E101" s="12">
        <f t="shared" si="8"/>
        <v>8</v>
      </c>
      <c r="F101" s="13">
        <f t="shared" si="9"/>
        <v>1</v>
      </c>
      <c r="G101" s="10">
        <f t="shared" si="10"/>
        <v>2</v>
      </c>
      <c r="H101" s="10">
        <f t="shared" si="11"/>
        <v>16</v>
      </c>
      <c r="I101" s="10">
        <v>16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3.5">
      <c r="A102" s="9">
        <v>100</v>
      </c>
      <c r="B102" s="9"/>
      <c r="C102" s="11" t="s">
        <v>42</v>
      </c>
      <c r="D102" s="11" t="s">
        <v>113</v>
      </c>
      <c r="E102" s="12">
        <f t="shared" si="8"/>
        <v>8</v>
      </c>
      <c r="F102" s="13">
        <f t="shared" si="9"/>
        <v>2</v>
      </c>
      <c r="G102" s="10">
        <f t="shared" si="10"/>
        <v>2</v>
      </c>
      <c r="H102" s="10">
        <f t="shared" si="11"/>
        <v>16</v>
      </c>
      <c r="I102" s="10">
        <v>8</v>
      </c>
      <c r="J102" s="10"/>
      <c r="K102" s="10"/>
      <c r="L102" s="10">
        <v>8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3.5">
      <c r="A103" s="9">
        <v>100</v>
      </c>
      <c r="B103" s="9"/>
      <c r="C103" s="11" t="s">
        <v>710</v>
      </c>
      <c r="D103" s="11" t="s">
        <v>113</v>
      </c>
      <c r="E103" s="12">
        <f t="shared" si="8"/>
        <v>8</v>
      </c>
      <c r="F103" s="13">
        <f t="shared" si="9"/>
        <v>2</v>
      </c>
      <c r="G103" s="10">
        <f t="shared" si="10"/>
        <v>2</v>
      </c>
      <c r="H103" s="10">
        <f t="shared" si="11"/>
        <v>16</v>
      </c>
      <c r="I103" s="10">
        <v>8</v>
      </c>
      <c r="J103" s="10"/>
      <c r="K103" s="10"/>
      <c r="L103" s="10">
        <v>8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3.5">
      <c r="A104" s="9">
        <v>100</v>
      </c>
      <c r="B104" s="9"/>
      <c r="C104" s="11" t="s">
        <v>530</v>
      </c>
      <c r="D104" s="11" t="s">
        <v>113</v>
      </c>
      <c r="E104" s="12">
        <f t="shared" si="8"/>
        <v>8</v>
      </c>
      <c r="F104" s="13">
        <f t="shared" si="9"/>
        <v>2</v>
      </c>
      <c r="G104" s="10">
        <f t="shared" si="10"/>
        <v>2</v>
      </c>
      <c r="H104" s="10">
        <f t="shared" si="11"/>
        <v>16</v>
      </c>
      <c r="I104" s="10">
        <v>8</v>
      </c>
      <c r="J104" s="10"/>
      <c r="K104" s="10"/>
      <c r="L104" s="10">
        <v>8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3.5">
      <c r="A105" s="9">
        <v>103</v>
      </c>
      <c r="B105" s="9"/>
      <c r="C105" s="11" t="s">
        <v>473</v>
      </c>
      <c r="D105" s="11" t="s">
        <v>926</v>
      </c>
      <c r="E105" s="12">
        <f t="shared" si="8"/>
        <v>7.833333333333333</v>
      </c>
      <c r="F105" s="13">
        <f t="shared" si="9"/>
        <v>3</v>
      </c>
      <c r="G105" s="10">
        <f t="shared" si="10"/>
        <v>3</v>
      </c>
      <c r="H105" s="10">
        <f t="shared" si="11"/>
        <v>23.5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>
        <v>1.5</v>
      </c>
      <c r="X105" s="10"/>
      <c r="Y105" s="10"/>
      <c r="Z105" s="10">
        <v>10</v>
      </c>
      <c r="AA105" s="10"/>
      <c r="AB105" s="10"/>
      <c r="AC105" s="10"/>
      <c r="AD105" s="10"/>
      <c r="AE105" s="10"/>
      <c r="AF105" s="10"/>
      <c r="AG105" s="10">
        <v>12</v>
      </c>
      <c r="AH105" s="10"/>
    </row>
    <row r="106" spans="1:34" ht="13.5">
      <c r="A106" s="9">
        <v>104</v>
      </c>
      <c r="B106" s="9"/>
      <c r="C106" s="11" t="s">
        <v>369</v>
      </c>
      <c r="D106" s="11" t="s">
        <v>109</v>
      </c>
      <c r="E106" s="12">
        <f t="shared" si="8"/>
        <v>7.333333333333333</v>
      </c>
      <c r="F106" s="13">
        <f t="shared" si="9"/>
        <v>4</v>
      </c>
      <c r="G106" s="10">
        <f>IF(F106&lt;3,2,F106)-1</f>
        <v>3</v>
      </c>
      <c r="H106" s="10">
        <f>SUM(I106:AH106)-4.2</f>
        <v>22</v>
      </c>
      <c r="I106" s="10">
        <v>8</v>
      </c>
      <c r="J106" s="10"/>
      <c r="K106" s="10"/>
      <c r="L106" s="10">
        <v>8</v>
      </c>
      <c r="M106" s="10"/>
      <c r="N106" s="10"/>
      <c r="O106" s="10"/>
      <c r="P106" s="10"/>
      <c r="Q106" s="10"/>
      <c r="R106" s="10"/>
      <c r="S106" s="10"/>
      <c r="T106" s="10"/>
      <c r="U106" s="10">
        <v>6</v>
      </c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>
        <v>4.2</v>
      </c>
      <c r="AG106" s="10"/>
      <c r="AH106" s="10"/>
    </row>
    <row r="107" spans="1:34" ht="13.5">
      <c r="A107" s="9">
        <v>105</v>
      </c>
      <c r="B107" s="9"/>
      <c r="C107" s="11" t="s">
        <v>349</v>
      </c>
      <c r="D107" s="9" t="s">
        <v>930</v>
      </c>
      <c r="E107" s="12">
        <f t="shared" si="8"/>
        <v>7</v>
      </c>
      <c r="F107" s="13">
        <f t="shared" si="9"/>
        <v>1</v>
      </c>
      <c r="G107" s="10">
        <f>IF(F107&lt;3,2,F107)</f>
        <v>2</v>
      </c>
      <c r="H107" s="10">
        <f>SUM(I107:AH107)</f>
        <v>14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14</v>
      </c>
      <c r="AE107" s="10"/>
      <c r="AF107" s="10"/>
      <c r="AG107" s="10"/>
      <c r="AH107" s="10"/>
    </row>
    <row r="108" spans="1:34" ht="13.5">
      <c r="A108" s="9">
        <v>105</v>
      </c>
      <c r="B108" s="9"/>
      <c r="C108" s="9" t="s">
        <v>782</v>
      </c>
      <c r="D108" s="30" t="s">
        <v>896</v>
      </c>
      <c r="E108" s="12">
        <f t="shared" si="8"/>
        <v>7</v>
      </c>
      <c r="F108" s="13">
        <f t="shared" si="9"/>
        <v>1</v>
      </c>
      <c r="G108" s="10">
        <f>IF(F108&lt;3,2,F108)</f>
        <v>2</v>
      </c>
      <c r="H108" s="10">
        <f>SUM(I108:AH108)</f>
        <v>14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v>14</v>
      </c>
      <c r="AE108" s="10"/>
      <c r="AF108" s="10"/>
      <c r="AG108" s="10"/>
      <c r="AH108" s="10"/>
    </row>
    <row r="109" spans="1:34" ht="13.5">
      <c r="A109" s="9">
        <v>105</v>
      </c>
      <c r="B109" s="9"/>
      <c r="C109" s="9" t="s">
        <v>734</v>
      </c>
      <c r="D109" s="30" t="s">
        <v>896</v>
      </c>
      <c r="E109" s="12">
        <f t="shared" si="8"/>
        <v>7</v>
      </c>
      <c r="F109" s="13">
        <f t="shared" si="9"/>
        <v>1</v>
      </c>
      <c r="G109" s="10">
        <f>IF(F109&lt;3,2,F109)</f>
        <v>2</v>
      </c>
      <c r="H109" s="10">
        <f>SUM(I109:AH109)</f>
        <v>14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14</v>
      </c>
      <c r="AE109" s="10"/>
      <c r="AF109" s="10"/>
      <c r="AG109" s="10"/>
      <c r="AH109" s="10"/>
    </row>
    <row r="110" spans="1:34" ht="13.5">
      <c r="A110" s="9">
        <v>105</v>
      </c>
      <c r="B110" s="9"/>
      <c r="C110" s="31" t="s">
        <v>940</v>
      </c>
      <c r="D110" s="30" t="s">
        <v>896</v>
      </c>
      <c r="E110" s="12">
        <f t="shared" si="8"/>
        <v>7</v>
      </c>
      <c r="F110" s="13">
        <f t="shared" si="9"/>
        <v>1</v>
      </c>
      <c r="G110" s="10">
        <f>IF(F110&lt;3,2,F110)</f>
        <v>2</v>
      </c>
      <c r="H110" s="10">
        <f>SUM(I110:AH110)</f>
        <v>14</v>
      </c>
      <c r="I110" s="10"/>
      <c r="J110" s="10"/>
      <c r="K110" s="10"/>
      <c r="L110" s="10"/>
      <c r="M110" s="10"/>
      <c r="N110" s="10"/>
      <c r="O110" s="10">
        <v>14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3.5">
      <c r="A111" s="9">
        <v>109</v>
      </c>
      <c r="B111" s="9"/>
      <c r="C111" s="11" t="s">
        <v>773</v>
      </c>
      <c r="D111" s="31" t="s">
        <v>923</v>
      </c>
      <c r="E111" s="12">
        <f t="shared" si="8"/>
        <v>6.5</v>
      </c>
      <c r="F111" s="13">
        <f t="shared" si="9"/>
        <v>2</v>
      </c>
      <c r="G111" s="10">
        <f>IF(F111&lt;3,2,F111)</f>
        <v>2</v>
      </c>
      <c r="H111" s="10">
        <f>SUM(I111:AH111)</f>
        <v>13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>
        <v>6</v>
      </c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>
        <v>7</v>
      </c>
      <c r="AG111" s="10"/>
      <c r="AH111" s="10"/>
    </row>
    <row r="112" spans="1:34" ht="13.5">
      <c r="A112" s="9">
        <v>110</v>
      </c>
      <c r="B112" s="9"/>
      <c r="C112" s="11" t="s">
        <v>740</v>
      </c>
      <c r="D112" s="11" t="s">
        <v>109</v>
      </c>
      <c r="E112" s="12">
        <f t="shared" si="8"/>
        <v>6.5</v>
      </c>
      <c r="F112" s="13">
        <f t="shared" si="9"/>
        <v>4</v>
      </c>
      <c r="G112" s="10">
        <f>IF(F112&lt;3,2,F112)-1</f>
        <v>3</v>
      </c>
      <c r="H112" s="10">
        <f>SUM(I112:AH112)-1</f>
        <v>19.5</v>
      </c>
      <c r="I112" s="10">
        <v>8</v>
      </c>
      <c r="J112" s="10"/>
      <c r="K112" s="10"/>
      <c r="L112" s="10">
        <v>8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>
        <v>1</v>
      </c>
      <c r="W112" s="10"/>
      <c r="X112" s="10"/>
      <c r="Y112" s="10"/>
      <c r="Z112" s="10"/>
      <c r="AA112" s="10"/>
      <c r="AB112" s="10"/>
      <c r="AC112" s="10"/>
      <c r="AD112" s="10"/>
      <c r="AE112" s="10"/>
      <c r="AF112" s="10">
        <v>3.5</v>
      </c>
      <c r="AG112" s="10"/>
      <c r="AH112" s="10"/>
    </row>
    <row r="113" spans="1:34" ht="13.5">
      <c r="A113" s="9">
        <v>110</v>
      </c>
      <c r="B113" s="9"/>
      <c r="C113" s="11" t="s">
        <v>714</v>
      </c>
      <c r="D113" s="11" t="s">
        <v>715</v>
      </c>
      <c r="E113" s="12">
        <f t="shared" si="8"/>
        <v>6.5</v>
      </c>
      <c r="F113" s="13">
        <f t="shared" si="9"/>
        <v>4</v>
      </c>
      <c r="G113" s="10">
        <f>IF(F113&lt;3,2,F113)-1</f>
        <v>3</v>
      </c>
      <c r="H113" s="10">
        <f>SUM(I113:AH113)-6</f>
        <v>19.5</v>
      </c>
      <c r="I113" s="10">
        <v>8</v>
      </c>
      <c r="J113" s="10"/>
      <c r="K113" s="10"/>
      <c r="L113" s="10"/>
      <c r="M113" s="10"/>
      <c r="N113" s="10"/>
      <c r="O113" s="10"/>
      <c r="P113" s="10">
        <v>6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>
        <v>10</v>
      </c>
      <c r="AA113" s="10"/>
      <c r="AB113" s="10"/>
      <c r="AC113" s="10"/>
      <c r="AD113" s="10"/>
      <c r="AE113" s="10">
        <v>1.5</v>
      </c>
      <c r="AF113" s="10"/>
      <c r="AG113" s="10"/>
      <c r="AH113" s="10"/>
    </row>
    <row r="114" spans="1:34" ht="13.5">
      <c r="A114" s="9">
        <v>112</v>
      </c>
      <c r="B114" s="9"/>
      <c r="C114" s="11" t="s">
        <v>561</v>
      </c>
      <c r="D114" s="11" t="s">
        <v>667</v>
      </c>
      <c r="E114" s="12">
        <f t="shared" si="8"/>
        <v>6.1</v>
      </c>
      <c r="F114" s="13">
        <f t="shared" si="9"/>
        <v>2</v>
      </c>
      <c r="G114" s="10">
        <f aca="true" t="shared" si="12" ref="G114:G126">IF(F114&lt;3,2,F114)</f>
        <v>2</v>
      </c>
      <c r="H114" s="10">
        <f aca="true" t="shared" si="13" ref="H114:H126">SUM(I114:AH114)</f>
        <v>12.2</v>
      </c>
      <c r="I114" s="10"/>
      <c r="J114" s="10"/>
      <c r="K114" s="10"/>
      <c r="L114" s="10"/>
      <c r="M114" s="10"/>
      <c r="N114" s="10"/>
      <c r="O114" s="10"/>
      <c r="P114" s="10">
        <v>8</v>
      </c>
      <c r="Q114" s="10"/>
      <c r="R114" s="10"/>
      <c r="S114" s="10"/>
      <c r="T114" s="10"/>
      <c r="U114" s="10"/>
      <c r="V114" s="10">
        <v>4.2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3.5">
      <c r="A115" s="9">
        <v>113</v>
      </c>
      <c r="B115" s="9"/>
      <c r="C115" s="11" t="s">
        <v>368</v>
      </c>
      <c r="D115" s="11" t="s">
        <v>109</v>
      </c>
      <c r="E115" s="12">
        <f t="shared" si="8"/>
        <v>6.066666666666666</v>
      </c>
      <c r="F115" s="13">
        <f t="shared" si="9"/>
        <v>3</v>
      </c>
      <c r="G115" s="10">
        <f t="shared" si="12"/>
        <v>3</v>
      </c>
      <c r="H115" s="10">
        <f t="shared" si="13"/>
        <v>18.2</v>
      </c>
      <c r="I115" s="10">
        <v>8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>
        <v>6</v>
      </c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>
        <v>4.2</v>
      </c>
      <c r="AG115" s="10"/>
      <c r="AH115" s="10"/>
    </row>
    <row r="116" spans="1:34" ht="13.5">
      <c r="A116" s="9">
        <v>114</v>
      </c>
      <c r="B116" s="9"/>
      <c r="C116" s="11" t="s">
        <v>353</v>
      </c>
      <c r="D116" s="11" t="s">
        <v>928</v>
      </c>
      <c r="E116" s="12">
        <f t="shared" si="8"/>
        <v>6</v>
      </c>
      <c r="F116" s="13">
        <f t="shared" si="9"/>
        <v>1</v>
      </c>
      <c r="G116" s="10">
        <f t="shared" si="12"/>
        <v>2</v>
      </c>
      <c r="H116" s="10">
        <f t="shared" si="13"/>
        <v>12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>
        <v>12</v>
      </c>
      <c r="AF116" s="10"/>
      <c r="AG116" s="10"/>
      <c r="AH116" s="10"/>
    </row>
    <row r="117" spans="1:34" ht="13.5">
      <c r="A117" s="9">
        <v>114</v>
      </c>
      <c r="B117" s="9"/>
      <c r="C117" s="11" t="s">
        <v>4</v>
      </c>
      <c r="D117" s="11" t="s">
        <v>927</v>
      </c>
      <c r="E117" s="12">
        <f t="shared" si="8"/>
        <v>6</v>
      </c>
      <c r="F117" s="13">
        <f t="shared" si="9"/>
        <v>1</v>
      </c>
      <c r="G117" s="10">
        <f t="shared" si="12"/>
        <v>2</v>
      </c>
      <c r="H117" s="10">
        <f t="shared" si="13"/>
        <v>12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>
        <v>12</v>
      </c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3.5">
      <c r="A118" s="9">
        <v>114</v>
      </c>
      <c r="B118" s="9"/>
      <c r="C118" s="11" t="s">
        <v>717</v>
      </c>
      <c r="D118" s="11" t="s">
        <v>927</v>
      </c>
      <c r="E118" s="12">
        <f t="shared" si="8"/>
        <v>6</v>
      </c>
      <c r="F118" s="13">
        <f t="shared" si="9"/>
        <v>1</v>
      </c>
      <c r="G118" s="10">
        <f t="shared" si="12"/>
        <v>2</v>
      </c>
      <c r="H118" s="10">
        <f t="shared" si="13"/>
        <v>12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>
        <v>12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3.5">
      <c r="A119" s="9">
        <v>114</v>
      </c>
      <c r="B119" s="9"/>
      <c r="C119" s="11" t="s">
        <v>765</v>
      </c>
      <c r="D119" s="9" t="s">
        <v>924</v>
      </c>
      <c r="E119" s="12">
        <f t="shared" si="8"/>
        <v>6</v>
      </c>
      <c r="F119" s="13">
        <f t="shared" si="9"/>
        <v>1</v>
      </c>
      <c r="G119" s="10">
        <f t="shared" si="12"/>
        <v>2</v>
      </c>
      <c r="H119" s="10">
        <f t="shared" si="13"/>
        <v>12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>
        <v>12</v>
      </c>
      <c r="AF119" s="10"/>
      <c r="AG119" s="10"/>
      <c r="AH119" s="10"/>
    </row>
    <row r="120" spans="1:34" ht="13.5">
      <c r="A120" s="9">
        <v>114</v>
      </c>
      <c r="B120" s="9"/>
      <c r="C120" s="31" t="s">
        <v>942</v>
      </c>
      <c r="D120" s="9" t="s">
        <v>924</v>
      </c>
      <c r="E120" s="12">
        <f t="shared" si="8"/>
        <v>6</v>
      </c>
      <c r="F120" s="13">
        <f t="shared" si="9"/>
        <v>1</v>
      </c>
      <c r="G120" s="10">
        <f t="shared" si="12"/>
        <v>2</v>
      </c>
      <c r="H120" s="10">
        <f t="shared" si="13"/>
        <v>12</v>
      </c>
      <c r="I120" s="10"/>
      <c r="J120" s="10"/>
      <c r="K120" s="10"/>
      <c r="L120" s="10"/>
      <c r="M120" s="10"/>
      <c r="N120" s="10"/>
      <c r="O120" s="10"/>
      <c r="P120" s="10">
        <v>12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3.5">
      <c r="A121" s="9">
        <v>114</v>
      </c>
      <c r="B121" s="9"/>
      <c r="C121" s="31" t="s">
        <v>943</v>
      </c>
      <c r="D121" s="9" t="s">
        <v>924</v>
      </c>
      <c r="E121" s="12">
        <f t="shared" si="8"/>
        <v>6</v>
      </c>
      <c r="F121" s="13">
        <f t="shared" si="9"/>
        <v>1</v>
      </c>
      <c r="G121" s="10">
        <f t="shared" si="12"/>
        <v>2</v>
      </c>
      <c r="H121" s="10">
        <f t="shared" si="13"/>
        <v>12</v>
      </c>
      <c r="I121" s="10"/>
      <c r="J121" s="10"/>
      <c r="K121" s="10"/>
      <c r="L121" s="10"/>
      <c r="M121" s="10"/>
      <c r="N121" s="10"/>
      <c r="O121" s="10"/>
      <c r="P121" s="10">
        <v>12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3.5">
      <c r="A122" s="9">
        <v>114</v>
      </c>
      <c r="B122" s="9"/>
      <c r="C122" s="9" t="s">
        <v>747</v>
      </c>
      <c r="D122" s="30" t="s">
        <v>896</v>
      </c>
      <c r="E122" s="12">
        <f t="shared" si="8"/>
        <v>6</v>
      </c>
      <c r="F122" s="13">
        <f t="shared" si="9"/>
        <v>1</v>
      </c>
      <c r="G122" s="10">
        <f t="shared" si="12"/>
        <v>2</v>
      </c>
      <c r="H122" s="10">
        <f t="shared" si="13"/>
        <v>12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12</v>
      </c>
      <c r="AF122" s="10"/>
      <c r="AG122" s="10"/>
      <c r="AH122" s="10"/>
    </row>
    <row r="123" spans="1:34" ht="13.5">
      <c r="A123" s="9">
        <v>114</v>
      </c>
      <c r="B123" s="9"/>
      <c r="C123" s="9" t="s">
        <v>767</v>
      </c>
      <c r="D123" s="30" t="s">
        <v>896</v>
      </c>
      <c r="E123" s="12">
        <f t="shared" si="8"/>
        <v>6</v>
      </c>
      <c r="F123" s="13">
        <f t="shared" si="9"/>
        <v>1</v>
      </c>
      <c r="G123" s="10">
        <f t="shared" si="12"/>
        <v>2</v>
      </c>
      <c r="H123" s="10">
        <f t="shared" si="13"/>
        <v>12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>
        <v>12</v>
      </c>
      <c r="AF123" s="10"/>
      <c r="AG123" s="10"/>
      <c r="AH123" s="10"/>
    </row>
    <row r="124" spans="1:34" ht="13.5">
      <c r="A124" s="9">
        <v>122</v>
      </c>
      <c r="B124" s="9"/>
      <c r="C124" s="11" t="s">
        <v>749</v>
      </c>
      <c r="D124" s="11" t="s">
        <v>750</v>
      </c>
      <c r="E124" s="12">
        <f t="shared" si="8"/>
        <v>6</v>
      </c>
      <c r="F124" s="13">
        <f t="shared" si="9"/>
        <v>2</v>
      </c>
      <c r="G124" s="10">
        <f t="shared" si="12"/>
        <v>2</v>
      </c>
      <c r="H124" s="10">
        <f t="shared" si="13"/>
        <v>12</v>
      </c>
      <c r="I124" s="10"/>
      <c r="J124" s="10"/>
      <c r="K124" s="10"/>
      <c r="L124" s="10"/>
      <c r="M124" s="10"/>
      <c r="N124" s="10"/>
      <c r="O124" s="10"/>
      <c r="P124" s="10">
        <v>6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>
        <v>6</v>
      </c>
      <c r="AF124" s="10"/>
      <c r="AG124" s="10"/>
      <c r="AH124" s="10"/>
    </row>
    <row r="125" spans="1:34" ht="13.5">
      <c r="A125" s="9">
        <v>123</v>
      </c>
      <c r="B125" s="9"/>
      <c r="C125" s="9" t="s">
        <v>326</v>
      </c>
      <c r="D125" s="30" t="s">
        <v>896</v>
      </c>
      <c r="E125" s="12">
        <f t="shared" si="8"/>
        <v>6</v>
      </c>
      <c r="F125" s="13">
        <f t="shared" si="9"/>
        <v>3</v>
      </c>
      <c r="G125" s="10">
        <f t="shared" si="12"/>
        <v>3</v>
      </c>
      <c r="H125" s="10">
        <f t="shared" si="13"/>
        <v>18</v>
      </c>
      <c r="I125" s="10"/>
      <c r="J125" s="10"/>
      <c r="K125" s="10"/>
      <c r="L125" s="10"/>
      <c r="M125" s="10"/>
      <c r="N125" s="10"/>
      <c r="O125" s="10"/>
      <c r="P125" s="10">
        <v>6</v>
      </c>
      <c r="Q125" s="10"/>
      <c r="R125" s="10"/>
      <c r="S125" s="10"/>
      <c r="T125" s="10"/>
      <c r="U125" s="10">
        <v>6</v>
      </c>
      <c r="V125" s="10"/>
      <c r="W125" s="10"/>
      <c r="X125" s="10"/>
      <c r="Y125" s="10"/>
      <c r="Z125" s="10"/>
      <c r="AA125" s="10"/>
      <c r="AB125" s="10"/>
      <c r="AC125" s="10"/>
      <c r="AD125" s="10"/>
      <c r="AE125" s="10">
        <v>6</v>
      </c>
      <c r="AF125" s="10"/>
      <c r="AG125" s="10"/>
      <c r="AH125" s="10"/>
    </row>
    <row r="126" spans="1:34" ht="13.5">
      <c r="A126" s="9">
        <v>124</v>
      </c>
      <c r="B126" s="9"/>
      <c r="C126" s="11" t="s">
        <v>145</v>
      </c>
      <c r="D126" s="11" t="s">
        <v>746</v>
      </c>
      <c r="E126" s="12">
        <f t="shared" si="8"/>
        <v>5.833333333333333</v>
      </c>
      <c r="F126" s="13">
        <f t="shared" si="9"/>
        <v>3</v>
      </c>
      <c r="G126" s="10">
        <f t="shared" si="12"/>
        <v>3</v>
      </c>
      <c r="H126" s="10">
        <f t="shared" si="13"/>
        <v>17.5</v>
      </c>
      <c r="I126" s="10"/>
      <c r="J126" s="10"/>
      <c r="K126" s="10"/>
      <c r="L126" s="10"/>
      <c r="M126" s="10"/>
      <c r="N126" s="10"/>
      <c r="O126" s="10"/>
      <c r="P126" s="10">
        <v>6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>
        <v>10</v>
      </c>
      <c r="AA126" s="10"/>
      <c r="AB126" s="10"/>
      <c r="AC126" s="10"/>
      <c r="AD126" s="10"/>
      <c r="AE126" s="10"/>
      <c r="AF126" s="10"/>
      <c r="AG126" s="10">
        <v>1.5</v>
      </c>
      <c r="AH126" s="10"/>
    </row>
    <row r="127" spans="1:34" ht="13.5">
      <c r="A127" s="9">
        <v>125</v>
      </c>
      <c r="B127" s="9"/>
      <c r="C127" s="11" t="s">
        <v>474</v>
      </c>
      <c r="D127" s="11" t="s">
        <v>926</v>
      </c>
      <c r="E127" s="12">
        <f t="shared" si="8"/>
        <v>5.833333333333333</v>
      </c>
      <c r="F127" s="13">
        <f t="shared" si="9"/>
        <v>4</v>
      </c>
      <c r="G127" s="10">
        <f>IF(F127&lt;3,2,F127)-1</f>
        <v>3</v>
      </c>
      <c r="H127" s="10">
        <f>SUM(I127:AH127)-1.5</f>
        <v>17.5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>
        <v>6</v>
      </c>
      <c r="S127" s="10"/>
      <c r="T127" s="10"/>
      <c r="U127" s="10"/>
      <c r="V127" s="10"/>
      <c r="W127" s="10">
        <v>1.5</v>
      </c>
      <c r="X127" s="10"/>
      <c r="Y127" s="10"/>
      <c r="Z127" s="10">
        <v>10</v>
      </c>
      <c r="AA127" s="10"/>
      <c r="AB127" s="10"/>
      <c r="AC127" s="10"/>
      <c r="AD127" s="10"/>
      <c r="AE127" s="10"/>
      <c r="AF127" s="10"/>
      <c r="AG127" s="10">
        <v>1.5</v>
      </c>
      <c r="AH127" s="10"/>
    </row>
    <row r="128" spans="1:34" ht="13.5">
      <c r="A128" s="9">
        <v>126</v>
      </c>
      <c r="B128" s="9"/>
      <c r="C128" s="11" t="s">
        <v>452</v>
      </c>
      <c r="D128" s="11" t="s">
        <v>109</v>
      </c>
      <c r="E128" s="12">
        <f t="shared" si="8"/>
        <v>5.666666666666667</v>
      </c>
      <c r="F128" s="13">
        <f t="shared" si="9"/>
        <v>3</v>
      </c>
      <c r="G128" s="10">
        <f>IF(F128&lt;3,2,F128)</f>
        <v>3</v>
      </c>
      <c r="H128" s="10">
        <f>SUM(I128:AH128)</f>
        <v>17</v>
      </c>
      <c r="I128" s="10">
        <v>8</v>
      </c>
      <c r="J128" s="10"/>
      <c r="K128" s="10"/>
      <c r="L128" s="10">
        <v>8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>
        <v>1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3.5">
      <c r="A129" s="9">
        <v>127</v>
      </c>
      <c r="B129" s="9"/>
      <c r="C129" s="11" t="s">
        <v>606</v>
      </c>
      <c r="D129" s="11" t="s">
        <v>729</v>
      </c>
      <c r="E129" s="12">
        <f t="shared" si="8"/>
        <v>5.5</v>
      </c>
      <c r="F129" s="13">
        <f t="shared" si="9"/>
        <v>2</v>
      </c>
      <c r="G129" s="10">
        <f>IF(F129&lt;3,2,F129)</f>
        <v>2</v>
      </c>
      <c r="H129" s="10">
        <f>SUM(I129:AH129)</f>
        <v>11</v>
      </c>
      <c r="I129" s="10"/>
      <c r="J129" s="10"/>
      <c r="K129" s="10"/>
      <c r="L129" s="10"/>
      <c r="M129" s="10"/>
      <c r="N129" s="10"/>
      <c r="O129" s="10"/>
      <c r="P129" s="10">
        <v>4</v>
      </c>
      <c r="Q129" s="10"/>
      <c r="R129" s="10"/>
      <c r="S129" s="10"/>
      <c r="T129" s="10"/>
      <c r="U129" s="10"/>
      <c r="V129" s="10">
        <v>7</v>
      </c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3.5">
      <c r="A130" s="9">
        <v>127</v>
      </c>
      <c r="B130" s="9"/>
      <c r="C130" s="11" t="s">
        <v>558</v>
      </c>
      <c r="D130" s="11" t="s">
        <v>661</v>
      </c>
      <c r="E130" s="12">
        <f t="shared" si="8"/>
        <v>5.5</v>
      </c>
      <c r="F130" s="13">
        <f t="shared" si="9"/>
        <v>2</v>
      </c>
      <c r="G130" s="10">
        <f>IF(F130&lt;3,2,F130)</f>
        <v>2</v>
      </c>
      <c r="H130" s="10">
        <f>SUM(I130:AH130)</f>
        <v>11</v>
      </c>
      <c r="I130" s="10"/>
      <c r="J130" s="10"/>
      <c r="K130" s="10"/>
      <c r="L130" s="10"/>
      <c r="M130" s="10"/>
      <c r="N130" s="10"/>
      <c r="O130" s="10"/>
      <c r="P130" s="10">
        <v>4</v>
      </c>
      <c r="Q130" s="10"/>
      <c r="R130" s="10"/>
      <c r="S130" s="10"/>
      <c r="T130" s="10"/>
      <c r="U130" s="10"/>
      <c r="V130" s="10">
        <v>7</v>
      </c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3.5">
      <c r="A131" s="9">
        <v>129</v>
      </c>
      <c r="B131" s="9"/>
      <c r="C131" s="11" t="s">
        <v>480</v>
      </c>
      <c r="D131" s="9" t="s">
        <v>924</v>
      </c>
      <c r="E131" s="12">
        <f aca="true" t="shared" si="14" ref="E131:E194">H131/G131</f>
        <v>5.2</v>
      </c>
      <c r="F131" s="13">
        <f aca="true" t="shared" si="15" ref="F131:F194">COUNT(I131:AH131)</f>
        <v>3</v>
      </c>
      <c r="G131" s="10">
        <f>IF(F131&lt;3,2,F131)</f>
        <v>3</v>
      </c>
      <c r="H131" s="10">
        <f>SUM(I131:AH131)</f>
        <v>15.6</v>
      </c>
      <c r="I131" s="10"/>
      <c r="J131" s="10"/>
      <c r="K131" s="10"/>
      <c r="L131" s="10"/>
      <c r="M131" s="10"/>
      <c r="N131" s="10"/>
      <c r="O131" s="10"/>
      <c r="P131" s="10">
        <v>6</v>
      </c>
      <c r="Q131" s="10"/>
      <c r="R131" s="10"/>
      <c r="S131" s="10"/>
      <c r="T131" s="10"/>
      <c r="U131" s="10">
        <v>4</v>
      </c>
      <c r="V131" s="10"/>
      <c r="W131" s="10"/>
      <c r="X131" s="10"/>
      <c r="Y131" s="10"/>
      <c r="Z131" s="10"/>
      <c r="AA131" s="10">
        <v>5.6</v>
      </c>
      <c r="AB131" s="10"/>
      <c r="AC131" s="10"/>
      <c r="AD131" s="10"/>
      <c r="AE131" s="10"/>
      <c r="AF131" s="10"/>
      <c r="AG131" s="10"/>
      <c r="AH131" s="10"/>
    </row>
    <row r="132" spans="1:34" ht="13.5">
      <c r="A132" s="9">
        <v>130</v>
      </c>
      <c r="B132" s="9"/>
      <c r="C132" s="11" t="s">
        <v>984</v>
      </c>
      <c r="D132" s="9" t="s">
        <v>924</v>
      </c>
      <c r="E132" s="12">
        <f t="shared" si="14"/>
        <v>5.199999999999999</v>
      </c>
      <c r="F132" s="13">
        <f t="shared" si="15"/>
        <v>4</v>
      </c>
      <c r="G132" s="10">
        <f>IF(F132&lt;3,2,F132)-1</f>
        <v>3</v>
      </c>
      <c r="H132" s="10">
        <f>SUM(I132:AH132)-2.8</f>
        <v>15.599999999999998</v>
      </c>
      <c r="I132" s="10"/>
      <c r="J132" s="10"/>
      <c r="K132" s="10"/>
      <c r="L132" s="10"/>
      <c r="M132" s="10"/>
      <c r="N132" s="10"/>
      <c r="O132" s="10"/>
      <c r="P132" s="10">
        <v>6</v>
      </c>
      <c r="Q132" s="10"/>
      <c r="R132" s="10"/>
      <c r="S132" s="10"/>
      <c r="T132" s="10"/>
      <c r="U132" s="10">
        <v>4</v>
      </c>
      <c r="V132" s="10"/>
      <c r="W132" s="10"/>
      <c r="X132" s="10"/>
      <c r="Y132" s="10"/>
      <c r="Z132" s="10"/>
      <c r="AA132" s="10">
        <v>5.6</v>
      </c>
      <c r="AB132" s="10"/>
      <c r="AC132" s="10"/>
      <c r="AD132" s="10"/>
      <c r="AE132" s="10"/>
      <c r="AF132" s="10">
        <v>2.8</v>
      </c>
      <c r="AG132" s="10"/>
      <c r="AH132" s="10"/>
    </row>
    <row r="133" spans="1:34" ht="13.5">
      <c r="A133" s="9">
        <v>131</v>
      </c>
      <c r="B133" s="9"/>
      <c r="C133" s="11" t="s">
        <v>21</v>
      </c>
      <c r="D133" s="31" t="s">
        <v>923</v>
      </c>
      <c r="E133" s="12">
        <f t="shared" si="14"/>
        <v>5.1</v>
      </c>
      <c r="F133" s="13">
        <f t="shared" si="15"/>
        <v>2</v>
      </c>
      <c r="G133" s="10">
        <f aca="true" t="shared" si="16" ref="G133:G146">IF(F133&lt;3,2,F133)</f>
        <v>2</v>
      </c>
      <c r="H133" s="10">
        <f aca="true" t="shared" si="17" ref="H133:H146">SUM(I133:AH133)</f>
        <v>10.2</v>
      </c>
      <c r="I133" s="10"/>
      <c r="J133" s="10"/>
      <c r="K133" s="10"/>
      <c r="L133" s="10"/>
      <c r="M133" s="10"/>
      <c r="N133" s="10"/>
      <c r="O133" s="10"/>
      <c r="P133" s="10"/>
      <c r="Q133" s="10">
        <v>4.2</v>
      </c>
      <c r="R133" s="10"/>
      <c r="S133" s="10"/>
      <c r="T133" s="10"/>
      <c r="U133" s="10">
        <v>6</v>
      </c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3.5">
      <c r="A134" s="9">
        <v>132</v>
      </c>
      <c r="B134" s="9"/>
      <c r="C134" s="11" t="s">
        <v>755</v>
      </c>
      <c r="D134" s="11" t="s">
        <v>928</v>
      </c>
      <c r="E134" s="12">
        <f t="shared" si="14"/>
        <v>5.05</v>
      </c>
      <c r="F134" s="13">
        <f t="shared" si="15"/>
        <v>2</v>
      </c>
      <c r="G134" s="10">
        <f t="shared" si="16"/>
        <v>2</v>
      </c>
      <c r="H134" s="10">
        <f t="shared" si="17"/>
        <v>10.1</v>
      </c>
      <c r="I134" s="10"/>
      <c r="J134" s="10"/>
      <c r="K134" s="10"/>
      <c r="L134" s="10"/>
      <c r="M134" s="10"/>
      <c r="N134" s="10"/>
      <c r="O134" s="10"/>
      <c r="P134" s="10"/>
      <c r="Q134" s="10">
        <v>2.1</v>
      </c>
      <c r="R134" s="10"/>
      <c r="S134" s="10"/>
      <c r="T134" s="10"/>
      <c r="U134" s="10">
        <v>8</v>
      </c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3.5">
      <c r="A135" s="9">
        <v>133</v>
      </c>
      <c r="B135" s="9"/>
      <c r="C135" s="31" t="s">
        <v>944</v>
      </c>
      <c r="D135" s="11" t="s">
        <v>928</v>
      </c>
      <c r="E135" s="12">
        <f t="shared" si="14"/>
        <v>5</v>
      </c>
      <c r="F135" s="13">
        <f t="shared" si="15"/>
        <v>1</v>
      </c>
      <c r="G135" s="10">
        <f t="shared" si="16"/>
        <v>2</v>
      </c>
      <c r="H135" s="10">
        <f t="shared" si="17"/>
        <v>10</v>
      </c>
      <c r="I135" s="10"/>
      <c r="J135" s="10"/>
      <c r="K135" s="10"/>
      <c r="L135" s="10"/>
      <c r="M135" s="10"/>
      <c r="N135" s="10"/>
      <c r="O135" s="10"/>
      <c r="P135" s="10">
        <v>10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3.5">
      <c r="A136" s="9">
        <v>133</v>
      </c>
      <c r="B136" s="9"/>
      <c r="C136" s="9" t="s">
        <v>712</v>
      </c>
      <c r="D136" s="30" t="s">
        <v>896</v>
      </c>
      <c r="E136" s="12">
        <f t="shared" si="14"/>
        <v>5</v>
      </c>
      <c r="F136" s="13">
        <f t="shared" si="15"/>
        <v>1</v>
      </c>
      <c r="G136" s="10">
        <f t="shared" si="16"/>
        <v>2</v>
      </c>
      <c r="H136" s="10">
        <f t="shared" si="17"/>
        <v>10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>
        <v>10</v>
      </c>
      <c r="AF136" s="10"/>
      <c r="AG136" s="10"/>
      <c r="AH136" s="10"/>
    </row>
    <row r="137" spans="1:34" ht="13.5">
      <c r="A137" s="9">
        <v>133</v>
      </c>
      <c r="B137" s="9"/>
      <c r="C137" s="9" t="s">
        <v>783</v>
      </c>
      <c r="D137" s="30" t="s">
        <v>896</v>
      </c>
      <c r="E137" s="12">
        <f t="shared" si="14"/>
        <v>5</v>
      </c>
      <c r="F137" s="13">
        <f t="shared" si="15"/>
        <v>1</v>
      </c>
      <c r="G137" s="10">
        <f t="shared" si="16"/>
        <v>2</v>
      </c>
      <c r="H137" s="10">
        <f t="shared" si="17"/>
        <v>10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>
        <v>10</v>
      </c>
      <c r="AF137" s="10"/>
      <c r="AG137" s="10"/>
      <c r="AH137" s="10"/>
    </row>
    <row r="138" spans="1:34" ht="13.5">
      <c r="A138" s="9">
        <v>133</v>
      </c>
      <c r="B138" s="9"/>
      <c r="C138" s="11" t="s">
        <v>312</v>
      </c>
      <c r="D138" s="30" t="s">
        <v>922</v>
      </c>
      <c r="E138" s="12">
        <f t="shared" si="14"/>
        <v>5</v>
      </c>
      <c r="F138" s="13">
        <f t="shared" si="15"/>
        <v>1</v>
      </c>
      <c r="G138" s="10">
        <f t="shared" si="16"/>
        <v>2</v>
      </c>
      <c r="H138" s="10">
        <f t="shared" si="17"/>
        <v>10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>
        <v>10</v>
      </c>
      <c r="AF138" s="10"/>
      <c r="AG138" s="10"/>
      <c r="AH138" s="10"/>
    </row>
    <row r="139" spans="1:34" ht="13.5">
      <c r="A139" s="9">
        <v>133</v>
      </c>
      <c r="B139" s="9"/>
      <c r="C139" s="11" t="s">
        <v>736</v>
      </c>
      <c r="D139" s="30" t="s">
        <v>922</v>
      </c>
      <c r="E139" s="12">
        <f t="shared" si="14"/>
        <v>5</v>
      </c>
      <c r="F139" s="13">
        <f t="shared" si="15"/>
        <v>1</v>
      </c>
      <c r="G139" s="10">
        <f t="shared" si="16"/>
        <v>2</v>
      </c>
      <c r="H139" s="10">
        <f t="shared" si="17"/>
        <v>10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>
        <v>10</v>
      </c>
      <c r="AA139" s="10"/>
      <c r="AB139" s="10"/>
      <c r="AC139" s="10"/>
      <c r="AD139" s="10"/>
      <c r="AE139" s="10"/>
      <c r="AF139" s="10"/>
      <c r="AG139" s="10"/>
      <c r="AH139" s="10"/>
    </row>
    <row r="140" spans="1:34" ht="13.5">
      <c r="A140" s="9">
        <v>138</v>
      </c>
      <c r="B140" s="9"/>
      <c r="C140" s="11" t="s">
        <v>721</v>
      </c>
      <c r="D140" s="11" t="s">
        <v>928</v>
      </c>
      <c r="E140" s="12">
        <f t="shared" si="14"/>
        <v>5</v>
      </c>
      <c r="F140" s="13">
        <f t="shared" si="15"/>
        <v>2</v>
      </c>
      <c r="G140" s="10">
        <f t="shared" si="16"/>
        <v>2</v>
      </c>
      <c r="H140" s="10">
        <f t="shared" si="17"/>
        <v>10</v>
      </c>
      <c r="I140" s="10"/>
      <c r="J140" s="10"/>
      <c r="K140" s="10"/>
      <c r="L140" s="10"/>
      <c r="M140" s="10"/>
      <c r="N140" s="10"/>
      <c r="O140" s="10"/>
      <c r="P140" s="10">
        <v>6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4</v>
      </c>
      <c r="AF140" s="10"/>
      <c r="AG140" s="10"/>
      <c r="AH140" s="10"/>
    </row>
    <row r="141" spans="1:34" ht="13.5">
      <c r="A141" s="9">
        <v>138</v>
      </c>
      <c r="B141" s="9"/>
      <c r="C141" s="11" t="s">
        <v>752</v>
      </c>
      <c r="D141" s="11" t="s">
        <v>928</v>
      </c>
      <c r="E141" s="12">
        <f t="shared" si="14"/>
        <v>5</v>
      </c>
      <c r="F141" s="13">
        <f t="shared" si="15"/>
        <v>2</v>
      </c>
      <c r="G141" s="10">
        <f t="shared" si="16"/>
        <v>2</v>
      </c>
      <c r="H141" s="10">
        <f t="shared" si="17"/>
        <v>10</v>
      </c>
      <c r="I141" s="10"/>
      <c r="J141" s="10"/>
      <c r="K141" s="10"/>
      <c r="L141" s="10"/>
      <c r="M141" s="10"/>
      <c r="N141" s="10"/>
      <c r="O141" s="10"/>
      <c r="P141" s="10">
        <v>6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>
        <v>4</v>
      </c>
      <c r="AF141" s="10"/>
      <c r="AG141" s="10"/>
      <c r="AH141" s="10"/>
    </row>
    <row r="142" spans="1:34" ht="13.5">
      <c r="A142" s="9">
        <v>138</v>
      </c>
      <c r="B142" s="9"/>
      <c r="C142" s="11" t="s">
        <v>771</v>
      </c>
      <c r="D142" s="11" t="s">
        <v>928</v>
      </c>
      <c r="E142" s="12">
        <f t="shared" si="14"/>
        <v>5</v>
      </c>
      <c r="F142" s="13">
        <f t="shared" si="15"/>
        <v>2</v>
      </c>
      <c r="G142" s="10">
        <f t="shared" si="16"/>
        <v>2</v>
      </c>
      <c r="H142" s="10">
        <f t="shared" si="17"/>
        <v>10</v>
      </c>
      <c r="I142" s="10"/>
      <c r="J142" s="10"/>
      <c r="K142" s="10"/>
      <c r="L142" s="10"/>
      <c r="M142" s="10"/>
      <c r="N142" s="10"/>
      <c r="O142" s="10"/>
      <c r="P142" s="10">
        <v>4</v>
      </c>
      <c r="Q142" s="10"/>
      <c r="R142" s="10"/>
      <c r="S142" s="10"/>
      <c r="T142" s="10"/>
      <c r="U142" s="10">
        <v>6</v>
      </c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3.5">
      <c r="A143" s="9">
        <v>138</v>
      </c>
      <c r="B143" s="9"/>
      <c r="C143" s="30" t="s">
        <v>947</v>
      </c>
      <c r="D143" s="30" t="s">
        <v>896</v>
      </c>
      <c r="E143" s="12">
        <f t="shared" si="14"/>
        <v>5</v>
      </c>
      <c r="F143" s="13">
        <f t="shared" si="15"/>
        <v>2</v>
      </c>
      <c r="G143" s="10">
        <f t="shared" si="16"/>
        <v>2</v>
      </c>
      <c r="H143" s="10">
        <f t="shared" si="17"/>
        <v>10</v>
      </c>
      <c r="I143" s="10"/>
      <c r="J143" s="10"/>
      <c r="K143" s="10"/>
      <c r="L143" s="10"/>
      <c r="M143" s="10"/>
      <c r="N143" s="10"/>
      <c r="O143" s="10"/>
      <c r="P143" s="10">
        <v>4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>
        <v>6</v>
      </c>
      <c r="AA143" s="10"/>
      <c r="AB143" s="10"/>
      <c r="AC143" s="10"/>
      <c r="AD143" s="10"/>
      <c r="AE143" s="10"/>
      <c r="AF143" s="10"/>
      <c r="AG143" s="10"/>
      <c r="AH143" s="10"/>
    </row>
    <row r="144" spans="1:34" ht="13.5">
      <c r="A144" s="9">
        <v>138</v>
      </c>
      <c r="B144" s="9"/>
      <c r="C144" s="11" t="s">
        <v>357</v>
      </c>
      <c r="D144" s="11" t="s">
        <v>109</v>
      </c>
      <c r="E144" s="12">
        <f t="shared" si="14"/>
        <v>4.766666666666667</v>
      </c>
      <c r="F144" s="13">
        <f t="shared" si="15"/>
        <v>3</v>
      </c>
      <c r="G144" s="10">
        <f t="shared" si="16"/>
        <v>3</v>
      </c>
      <c r="H144" s="10">
        <f t="shared" si="17"/>
        <v>14.3</v>
      </c>
      <c r="I144" s="10"/>
      <c r="J144" s="10"/>
      <c r="K144" s="10"/>
      <c r="L144" s="10">
        <v>8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>
        <v>2.1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>
        <v>4.2</v>
      </c>
      <c r="AG144" s="10"/>
      <c r="AH144" s="10"/>
    </row>
    <row r="145" spans="1:34" ht="13.5">
      <c r="A145" s="9">
        <v>143</v>
      </c>
      <c r="B145" s="9"/>
      <c r="C145" s="11" t="s">
        <v>726</v>
      </c>
      <c r="D145" s="11" t="s">
        <v>926</v>
      </c>
      <c r="E145" s="12">
        <f t="shared" si="14"/>
        <v>4.75</v>
      </c>
      <c r="F145" s="13">
        <f t="shared" si="15"/>
        <v>2</v>
      </c>
      <c r="G145" s="10">
        <f t="shared" si="16"/>
        <v>2</v>
      </c>
      <c r="H145" s="10">
        <f t="shared" si="17"/>
        <v>9.5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>
        <v>8</v>
      </c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>
        <v>1.5</v>
      </c>
      <c r="AH145" s="10"/>
    </row>
    <row r="146" spans="1:34" ht="13.5">
      <c r="A146" s="9">
        <v>144</v>
      </c>
      <c r="B146" s="9"/>
      <c r="C146" s="9" t="s">
        <v>101</v>
      </c>
      <c r="D146" s="30" t="s">
        <v>896</v>
      </c>
      <c r="E146" s="12">
        <f t="shared" si="14"/>
        <v>4.666666666666667</v>
      </c>
      <c r="F146" s="13">
        <f t="shared" si="15"/>
        <v>3</v>
      </c>
      <c r="G146" s="10">
        <f t="shared" si="16"/>
        <v>3</v>
      </c>
      <c r="H146" s="10">
        <f t="shared" si="17"/>
        <v>14</v>
      </c>
      <c r="I146" s="10"/>
      <c r="J146" s="10"/>
      <c r="K146" s="10"/>
      <c r="L146" s="10"/>
      <c r="M146" s="10"/>
      <c r="N146" s="10"/>
      <c r="O146" s="10"/>
      <c r="P146" s="10">
        <v>4</v>
      </c>
      <c r="Q146" s="10"/>
      <c r="R146" s="10"/>
      <c r="S146" s="10"/>
      <c r="T146" s="10"/>
      <c r="U146" s="10">
        <v>4</v>
      </c>
      <c r="V146" s="10"/>
      <c r="W146" s="10"/>
      <c r="X146" s="10"/>
      <c r="Y146" s="10"/>
      <c r="Z146" s="10">
        <v>6</v>
      </c>
      <c r="AA146" s="10"/>
      <c r="AB146" s="10"/>
      <c r="AC146" s="10"/>
      <c r="AD146" s="10"/>
      <c r="AE146" s="10"/>
      <c r="AF146" s="10"/>
      <c r="AG146" s="10"/>
      <c r="AH146" s="10"/>
    </row>
    <row r="147" spans="1:34" ht="13.5">
      <c r="A147" s="9">
        <v>145</v>
      </c>
      <c r="B147" s="9"/>
      <c r="C147" s="9" t="s">
        <v>711</v>
      </c>
      <c r="D147" s="30" t="s">
        <v>896</v>
      </c>
      <c r="E147" s="12">
        <f t="shared" si="14"/>
        <v>4.666666666666667</v>
      </c>
      <c r="F147" s="13">
        <f t="shared" si="15"/>
        <v>4</v>
      </c>
      <c r="G147" s="10">
        <f>IF(F147&lt;3,2,F147)-1</f>
        <v>3</v>
      </c>
      <c r="H147" s="10">
        <f>SUM(I147:AH147)-4</f>
        <v>14</v>
      </c>
      <c r="I147" s="10"/>
      <c r="J147" s="10"/>
      <c r="K147" s="10"/>
      <c r="L147" s="10"/>
      <c r="M147" s="10"/>
      <c r="N147" s="10"/>
      <c r="O147" s="10"/>
      <c r="P147" s="10">
        <v>4</v>
      </c>
      <c r="Q147" s="10"/>
      <c r="R147" s="10"/>
      <c r="S147" s="10"/>
      <c r="T147" s="10"/>
      <c r="U147" s="10">
        <v>6</v>
      </c>
      <c r="V147" s="10"/>
      <c r="W147" s="10"/>
      <c r="X147" s="10"/>
      <c r="Y147" s="10"/>
      <c r="Z147" s="10">
        <v>4</v>
      </c>
      <c r="AA147" s="10"/>
      <c r="AB147" s="10"/>
      <c r="AC147" s="10"/>
      <c r="AD147" s="10"/>
      <c r="AE147" s="10">
        <v>4</v>
      </c>
      <c r="AF147" s="10"/>
      <c r="AG147" s="10"/>
      <c r="AH147" s="10"/>
    </row>
    <row r="148" spans="1:34" ht="13.5">
      <c r="A148" s="9">
        <v>145</v>
      </c>
      <c r="B148" s="9"/>
      <c r="C148" s="9" t="s">
        <v>766</v>
      </c>
      <c r="D148" s="30" t="s">
        <v>896</v>
      </c>
      <c r="E148" s="12">
        <f t="shared" si="14"/>
        <v>4.666666666666667</v>
      </c>
      <c r="F148" s="13">
        <f t="shared" si="15"/>
        <v>4</v>
      </c>
      <c r="G148" s="10">
        <f>IF(F148&lt;3,2,F148)-1</f>
        <v>3</v>
      </c>
      <c r="H148" s="10">
        <f>SUM(I148:AH148)-4</f>
        <v>14</v>
      </c>
      <c r="I148" s="10"/>
      <c r="J148" s="10"/>
      <c r="K148" s="10"/>
      <c r="L148" s="10"/>
      <c r="M148" s="10"/>
      <c r="N148" s="10"/>
      <c r="O148" s="10"/>
      <c r="P148" s="10">
        <v>4</v>
      </c>
      <c r="Q148" s="10"/>
      <c r="R148" s="10"/>
      <c r="S148" s="10"/>
      <c r="T148" s="10"/>
      <c r="U148" s="10">
        <v>6</v>
      </c>
      <c r="V148" s="10"/>
      <c r="W148" s="10"/>
      <c r="X148" s="10"/>
      <c r="Y148" s="10"/>
      <c r="Z148" s="10">
        <v>4</v>
      </c>
      <c r="AA148" s="10"/>
      <c r="AB148" s="10"/>
      <c r="AC148" s="10"/>
      <c r="AD148" s="10"/>
      <c r="AE148" s="10">
        <v>4</v>
      </c>
      <c r="AF148" s="10"/>
      <c r="AG148" s="10"/>
      <c r="AH148" s="10"/>
    </row>
    <row r="149" spans="1:34" ht="13.5">
      <c r="A149" s="9">
        <v>147</v>
      </c>
      <c r="B149" s="9"/>
      <c r="C149" s="11" t="s">
        <v>564</v>
      </c>
      <c r="D149" s="11" t="s">
        <v>662</v>
      </c>
      <c r="E149" s="12">
        <f t="shared" si="14"/>
        <v>4.55</v>
      </c>
      <c r="F149" s="13">
        <f t="shared" si="15"/>
        <v>2</v>
      </c>
      <c r="G149" s="10">
        <f aca="true" t="shared" si="18" ref="G149:G168">IF(F149&lt;3,2,F149)</f>
        <v>2</v>
      </c>
      <c r="H149" s="10">
        <f aca="true" t="shared" si="19" ref="H149:H168">SUM(I149:AH149)</f>
        <v>9.1</v>
      </c>
      <c r="I149" s="10"/>
      <c r="J149" s="10"/>
      <c r="K149" s="10"/>
      <c r="L149" s="10"/>
      <c r="M149" s="10"/>
      <c r="N149" s="10"/>
      <c r="O149" s="10"/>
      <c r="P149" s="10"/>
      <c r="Q149" s="10">
        <v>5.6</v>
      </c>
      <c r="R149" s="10"/>
      <c r="S149" s="10"/>
      <c r="T149" s="10"/>
      <c r="U149" s="10"/>
      <c r="V149" s="10">
        <v>3.5</v>
      </c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3.5">
      <c r="A150" s="9">
        <v>148</v>
      </c>
      <c r="B150" s="9"/>
      <c r="C150" s="11" t="s">
        <v>364</v>
      </c>
      <c r="D150" s="11" t="s">
        <v>109</v>
      </c>
      <c r="E150" s="12">
        <f t="shared" si="14"/>
        <v>4.5</v>
      </c>
      <c r="F150" s="13">
        <f t="shared" si="15"/>
        <v>2</v>
      </c>
      <c r="G150" s="10">
        <f t="shared" si="18"/>
        <v>2</v>
      </c>
      <c r="H150" s="10">
        <f t="shared" si="19"/>
        <v>9</v>
      </c>
      <c r="I150" s="10"/>
      <c r="J150" s="10"/>
      <c r="K150" s="10"/>
      <c r="L150" s="10">
        <v>8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>
        <v>1</v>
      </c>
      <c r="AG150" s="10"/>
      <c r="AH150" s="10"/>
    </row>
    <row r="151" spans="1:34" ht="13.5">
      <c r="A151" s="9">
        <v>149</v>
      </c>
      <c r="B151" s="9"/>
      <c r="C151" s="11" t="s">
        <v>354</v>
      </c>
      <c r="D151" s="11" t="s">
        <v>777</v>
      </c>
      <c r="E151" s="12">
        <f t="shared" si="14"/>
        <v>4.333333333333333</v>
      </c>
      <c r="F151" s="13">
        <f t="shared" si="15"/>
        <v>3</v>
      </c>
      <c r="G151" s="10">
        <f t="shared" si="18"/>
        <v>3</v>
      </c>
      <c r="H151" s="10">
        <f t="shared" si="19"/>
        <v>13</v>
      </c>
      <c r="I151" s="10"/>
      <c r="J151" s="10"/>
      <c r="K151" s="10"/>
      <c r="L151" s="10"/>
      <c r="M151" s="10"/>
      <c r="N151" s="10"/>
      <c r="O151" s="10"/>
      <c r="P151" s="10">
        <v>1.5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>
        <v>10</v>
      </c>
      <c r="AA151" s="10"/>
      <c r="AB151" s="10"/>
      <c r="AC151" s="10"/>
      <c r="AD151" s="10"/>
      <c r="AE151" s="10">
        <v>1.5</v>
      </c>
      <c r="AF151" s="10"/>
      <c r="AG151" s="10"/>
      <c r="AH151" s="10"/>
    </row>
    <row r="152" spans="1:34" ht="13.5">
      <c r="A152" s="9">
        <v>150</v>
      </c>
      <c r="B152" s="9"/>
      <c r="C152" s="11" t="s">
        <v>563</v>
      </c>
      <c r="D152" s="11" t="s">
        <v>665</v>
      </c>
      <c r="E152" s="12">
        <f t="shared" si="14"/>
        <v>4</v>
      </c>
      <c r="F152" s="13">
        <f t="shared" si="15"/>
        <v>1</v>
      </c>
      <c r="G152" s="10">
        <f t="shared" si="18"/>
        <v>2</v>
      </c>
      <c r="H152" s="10">
        <f t="shared" si="19"/>
        <v>8</v>
      </c>
      <c r="I152" s="10"/>
      <c r="J152" s="10"/>
      <c r="K152" s="10"/>
      <c r="L152" s="10"/>
      <c r="M152" s="10"/>
      <c r="N152" s="10"/>
      <c r="O152" s="10"/>
      <c r="P152" s="10">
        <v>8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3.5">
      <c r="A153" s="9">
        <v>150</v>
      </c>
      <c r="B153" s="9"/>
      <c r="C153" s="31" t="s">
        <v>945</v>
      </c>
      <c r="D153" s="11" t="s">
        <v>929</v>
      </c>
      <c r="E153" s="12">
        <f t="shared" si="14"/>
        <v>4</v>
      </c>
      <c r="F153" s="13">
        <f t="shared" si="15"/>
        <v>1</v>
      </c>
      <c r="G153" s="10">
        <f t="shared" si="18"/>
        <v>2</v>
      </c>
      <c r="H153" s="10">
        <f t="shared" si="19"/>
        <v>8</v>
      </c>
      <c r="I153" s="10"/>
      <c r="J153" s="10"/>
      <c r="K153" s="10"/>
      <c r="L153" s="10"/>
      <c r="M153" s="10"/>
      <c r="N153" s="10"/>
      <c r="O153" s="10"/>
      <c r="P153" s="10">
        <v>8</v>
      </c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3.5">
      <c r="A154" s="9">
        <v>150</v>
      </c>
      <c r="B154" s="9"/>
      <c r="C154" s="31" t="s">
        <v>946</v>
      </c>
      <c r="D154" s="11" t="s">
        <v>929</v>
      </c>
      <c r="E154" s="12">
        <f t="shared" si="14"/>
        <v>4</v>
      </c>
      <c r="F154" s="13">
        <f t="shared" si="15"/>
        <v>1</v>
      </c>
      <c r="G154" s="10">
        <f t="shared" si="18"/>
        <v>2</v>
      </c>
      <c r="H154" s="10">
        <f t="shared" si="19"/>
        <v>8</v>
      </c>
      <c r="I154" s="10"/>
      <c r="J154" s="10"/>
      <c r="K154" s="10"/>
      <c r="L154" s="10"/>
      <c r="M154" s="10"/>
      <c r="N154" s="10"/>
      <c r="O154" s="10"/>
      <c r="P154" s="10">
        <v>8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3.5">
      <c r="A155" s="9">
        <v>150</v>
      </c>
      <c r="B155" s="9"/>
      <c r="C155" s="11" t="s">
        <v>936</v>
      </c>
      <c r="D155" s="30" t="s">
        <v>896</v>
      </c>
      <c r="E155" s="12">
        <f t="shared" si="14"/>
        <v>4</v>
      </c>
      <c r="F155" s="13">
        <f t="shared" si="15"/>
        <v>1</v>
      </c>
      <c r="G155" s="10">
        <f t="shared" si="18"/>
        <v>2</v>
      </c>
      <c r="H155" s="10">
        <f t="shared" si="19"/>
        <v>8</v>
      </c>
      <c r="I155" s="10"/>
      <c r="J155" s="10"/>
      <c r="K155" s="10"/>
      <c r="L155" s="10">
        <v>8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3.5">
      <c r="A156" s="9">
        <v>150</v>
      </c>
      <c r="B156" s="9"/>
      <c r="C156" s="11" t="s">
        <v>648</v>
      </c>
      <c r="D156" s="11" t="s">
        <v>113</v>
      </c>
      <c r="E156" s="12">
        <f t="shared" si="14"/>
        <v>4</v>
      </c>
      <c r="F156" s="13">
        <f t="shared" si="15"/>
        <v>1</v>
      </c>
      <c r="G156" s="10">
        <f t="shared" si="18"/>
        <v>2</v>
      </c>
      <c r="H156" s="10">
        <f t="shared" si="19"/>
        <v>8</v>
      </c>
      <c r="I156" s="10"/>
      <c r="J156" s="10"/>
      <c r="K156" s="10"/>
      <c r="L156" s="10">
        <v>8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3.5">
      <c r="A157" s="9">
        <v>150</v>
      </c>
      <c r="B157" s="9"/>
      <c r="C157" s="11" t="s">
        <v>838</v>
      </c>
      <c r="D157" s="11" t="s">
        <v>113</v>
      </c>
      <c r="E157" s="12">
        <f t="shared" si="14"/>
        <v>4</v>
      </c>
      <c r="F157" s="13">
        <f t="shared" si="15"/>
        <v>1</v>
      </c>
      <c r="G157" s="10">
        <f t="shared" si="18"/>
        <v>2</v>
      </c>
      <c r="H157" s="10">
        <f t="shared" si="19"/>
        <v>8</v>
      </c>
      <c r="I157" s="10"/>
      <c r="J157" s="10"/>
      <c r="K157" s="10"/>
      <c r="L157" s="10">
        <v>8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3.5">
      <c r="A158" s="9">
        <v>150</v>
      </c>
      <c r="B158" s="9"/>
      <c r="C158" s="11" t="s">
        <v>446</v>
      </c>
      <c r="D158" s="11" t="s">
        <v>113</v>
      </c>
      <c r="E158" s="12">
        <f t="shared" si="14"/>
        <v>4</v>
      </c>
      <c r="F158" s="13">
        <f t="shared" si="15"/>
        <v>1</v>
      </c>
      <c r="G158" s="10">
        <f t="shared" si="18"/>
        <v>2</v>
      </c>
      <c r="H158" s="10">
        <f t="shared" si="19"/>
        <v>8</v>
      </c>
      <c r="I158" s="10"/>
      <c r="J158" s="10"/>
      <c r="K158" s="10"/>
      <c r="L158" s="10">
        <v>8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3.5">
      <c r="A159" s="9">
        <v>150</v>
      </c>
      <c r="B159" s="9"/>
      <c r="C159" s="11" t="s">
        <v>14</v>
      </c>
      <c r="D159" s="11" t="s">
        <v>113</v>
      </c>
      <c r="E159" s="12">
        <f t="shared" si="14"/>
        <v>4</v>
      </c>
      <c r="F159" s="13">
        <f t="shared" si="15"/>
        <v>1</v>
      </c>
      <c r="G159" s="10">
        <f t="shared" si="18"/>
        <v>2</v>
      </c>
      <c r="H159" s="10">
        <f t="shared" si="19"/>
        <v>8</v>
      </c>
      <c r="I159" s="10">
        <v>8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3.5">
      <c r="A160" s="9">
        <v>150</v>
      </c>
      <c r="B160" s="9"/>
      <c r="C160" s="11" t="s">
        <v>447</v>
      </c>
      <c r="D160" s="11" t="s">
        <v>716</v>
      </c>
      <c r="E160" s="12">
        <f t="shared" si="14"/>
        <v>4</v>
      </c>
      <c r="F160" s="13">
        <f t="shared" si="15"/>
        <v>1</v>
      </c>
      <c r="G160" s="10">
        <f t="shared" si="18"/>
        <v>2</v>
      </c>
      <c r="H160" s="10">
        <f t="shared" si="19"/>
        <v>8</v>
      </c>
      <c r="I160" s="10">
        <v>8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3.5">
      <c r="A161" s="9">
        <v>150</v>
      </c>
      <c r="B161" s="9"/>
      <c r="C161" s="11" t="s">
        <v>309</v>
      </c>
      <c r="D161" s="11" t="s">
        <v>113</v>
      </c>
      <c r="E161" s="12">
        <f t="shared" si="14"/>
        <v>4</v>
      </c>
      <c r="F161" s="13">
        <f t="shared" si="15"/>
        <v>1</v>
      </c>
      <c r="G161" s="10">
        <f t="shared" si="18"/>
        <v>2</v>
      </c>
      <c r="H161" s="10">
        <f t="shared" si="19"/>
        <v>8</v>
      </c>
      <c r="I161" s="10">
        <v>8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3.5">
      <c r="A162" s="9">
        <v>150</v>
      </c>
      <c r="B162" s="9"/>
      <c r="C162" s="11" t="s">
        <v>445</v>
      </c>
      <c r="D162" s="11" t="s">
        <v>113</v>
      </c>
      <c r="E162" s="12">
        <f t="shared" si="14"/>
        <v>4</v>
      </c>
      <c r="F162" s="13">
        <f t="shared" si="15"/>
        <v>1</v>
      </c>
      <c r="G162" s="10">
        <f t="shared" si="18"/>
        <v>2</v>
      </c>
      <c r="H162" s="10">
        <f t="shared" si="19"/>
        <v>8</v>
      </c>
      <c r="I162" s="10">
        <v>8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3.5">
      <c r="A163" s="9">
        <v>150</v>
      </c>
      <c r="B163" s="9"/>
      <c r="C163" s="11" t="s">
        <v>35</v>
      </c>
      <c r="D163" s="11" t="s">
        <v>113</v>
      </c>
      <c r="E163" s="12">
        <f t="shared" si="14"/>
        <v>4</v>
      </c>
      <c r="F163" s="13">
        <f t="shared" si="15"/>
        <v>1</v>
      </c>
      <c r="G163" s="10">
        <f t="shared" si="18"/>
        <v>2</v>
      </c>
      <c r="H163" s="10">
        <f t="shared" si="19"/>
        <v>8</v>
      </c>
      <c r="I163" s="10">
        <v>8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3.5">
      <c r="A164" s="9">
        <v>150</v>
      </c>
      <c r="B164" s="9"/>
      <c r="C164" s="11" t="s">
        <v>444</v>
      </c>
      <c r="D164" s="11" t="s">
        <v>113</v>
      </c>
      <c r="E164" s="12">
        <f t="shared" si="14"/>
        <v>4</v>
      </c>
      <c r="F164" s="13">
        <f t="shared" si="15"/>
        <v>1</v>
      </c>
      <c r="G164" s="10">
        <f t="shared" si="18"/>
        <v>2</v>
      </c>
      <c r="H164" s="10">
        <f t="shared" si="19"/>
        <v>8</v>
      </c>
      <c r="I164" s="10">
        <v>8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3.5">
      <c r="A165" s="9">
        <v>163</v>
      </c>
      <c r="B165" s="9"/>
      <c r="C165" s="11" t="s">
        <v>554</v>
      </c>
      <c r="D165" s="30" t="s">
        <v>896</v>
      </c>
      <c r="E165" s="12">
        <f t="shared" si="14"/>
        <v>4</v>
      </c>
      <c r="F165" s="13">
        <f t="shared" si="15"/>
        <v>2</v>
      </c>
      <c r="G165" s="10">
        <f t="shared" si="18"/>
        <v>2</v>
      </c>
      <c r="H165" s="10">
        <f t="shared" si="19"/>
        <v>8</v>
      </c>
      <c r="I165" s="10"/>
      <c r="J165" s="10"/>
      <c r="K165" s="10"/>
      <c r="L165" s="10"/>
      <c r="M165" s="10"/>
      <c r="N165" s="10"/>
      <c r="O165" s="10"/>
      <c r="P165" s="10">
        <v>4</v>
      </c>
      <c r="Q165" s="10"/>
      <c r="R165" s="10"/>
      <c r="S165" s="10"/>
      <c r="T165" s="10"/>
      <c r="U165" s="10">
        <v>4</v>
      </c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3.5">
      <c r="A166" s="9">
        <v>163</v>
      </c>
      <c r="B166" s="9"/>
      <c r="C166" s="11" t="s">
        <v>147</v>
      </c>
      <c r="D166" s="30" t="s">
        <v>896</v>
      </c>
      <c r="E166" s="12">
        <f t="shared" si="14"/>
        <v>4</v>
      </c>
      <c r="F166" s="13">
        <f t="shared" si="15"/>
        <v>2</v>
      </c>
      <c r="G166" s="10">
        <f t="shared" si="18"/>
        <v>2</v>
      </c>
      <c r="H166" s="10">
        <f t="shared" si="19"/>
        <v>8</v>
      </c>
      <c r="I166" s="10"/>
      <c r="J166" s="10"/>
      <c r="K166" s="10"/>
      <c r="L166" s="10"/>
      <c r="M166" s="10"/>
      <c r="N166" s="10"/>
      <c r="O166" s="10"/>
      <c r="P166" s="10">
        <v>4</v>
      </c>
      <c r="Q166" s="10"/>
      <c r="R166" s="10"/>
      <c r="S166" s="10"/>
      <c r="T166" s="10"/>
      <c r="U166" s="10">
        <v>4</v>
      </c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3.5">
      <c r="A167" s="9">
        <v>165</v>
      </c>
      <c r="B167" s="9"/>
      <c r="C167" s="11" t="s">
        <v>374</v>
      </c>
      <c r="D167" s="11" t="s">
        <v>951</v>
      </c>
      <c r="E167" s="12">
        <f t="shared" si="14"/>
        <v>3.966666666666667</v>
      </c>
      <c r="F167" s="13">
        <f t="shared" si="15"/>
        <v>3</v>
      </c>
      <c r="G167" s="10">
        <f t="shared" si="18"/>
        <v>3</v>
      </c>
      <c r="H167" s="10">
        <f t="shared" si="19"/>
        <v>11.9</v>
      </c>
      <c r="I167" s="10"/>
      <c r="J167" s="10"/>
      <c r="K167" s="10"/>
      <c r="L167" s="10"/>
      <c r="M167" s="10"/>
      <c r="N167" s="10"/>
      <c r="O167" s="10"/>
      <c r="P167" s="10"/>
      <c r="Q167" s="10">
        <v>4.2</v>
      </c>
      <c r="R167" s="10"/>
      <c r="S167" s="10"/>
      <c r="T167" s="10"/>
      <c r="U167" s="10"/>
      <c r="V167" s="10">
        <v>4.2</v>
      </c>
      <c r="W167" s="10"/>
      <c r="X167" s="10"/>
      <c r="Y167" s="10"/>
      <c r="Z167" s="10"/>
      <c r="AA167" s="10"/>
      <c r="AB167" s="10"/>
      <c r="AC167" s="10"/>
      <c r="AD167" s="10"/>
      <c r="AE167" s="10"/>
      <c r="AF167" s="10">
        <v>3.5</v>
      </c>
      <c r="AG167" s="10"/>
      <c r="AH167" s="10"/>
    </row>
    <row r="168" spans="1:34" ht="13.5">
      <c r="A168" s="9">
        <v>166</v>
      </c>
      <c r="B168" s="9"/>
      <c r="C168" s="11" t="s">
        <v>339</v>
      </c>
      <c r="D168" s="11" t="s">
        <v>951</v>
      </c>
      <c r="E168" s="12">
        <f t="shared" si="14"/>
        <v>3.85</v>
      </c>
      <c r="F168" s="13">
        <f t="shared" si="15"/>
        <v>2</v>
      </c>
      <c r="G168" s="10">
        <f t="shared" si="18"/>
        <v>2</v>
      </c>
      <c r="H168" s="10">
        <f t="shared" si="19"/>
        <v>7.7</v>
      </c>
      <c r="I168" s="10"/>
      <c r="J168" s="10"/>
      <c r="K168" s="10"/>
      <c r="L168" s="10"/>
      <c r="M168" s="10"/>
      <c r="N168" s="10"/>
      <c r="O168" s="10"/>
      <c r="P168" s="10"/>
      <c r="Q168" s="10">
        <v>4.2</v>
      </c>
      <c r="R168" s="10"/>
      <c r="S168" s="10"/>
      <c r="T168" s="10"/>
      <c r="U168" s="10"/>
      <c r="V168" s="10">
        <v>3.5</v>
      </c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3.5">
      <c r="A169" s="9">
        <v>167</v>
      </c>
      <c r="B169" s="9"/>
      <c r="C169" s="11" t="s">
        <v>607</v>
      </c>
      <c r="D169" s="30" t="s">
        <v>922</v>
      </c>
      <c r="E169" s="12">
        <f t="shared" si="14"/>
        <v>3.766666666666667</v>
      </c>
      <c r="F169" s="13">
        <f t="shared" si="15"/>
        <v>4</v>
      </c>
      <c r="G169" s="10">
        <f>IF(F169&lt;3,2,F169)-1</f>
        <v>3</v>
      </c>
      <c r="H169" s="10">
        <f>SUM(I169:AH169)-1.5</f>
        <v>11.3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v>1.5</v>
      </c>
      <c r="S169" s="10"/>
      <c r="T169" s="10"/>
      <c r="U169" s="10"/>
      <c r="V169" s="10">
        <v>5.6</v>
      </c>
      <c r="W169" s="10"/>
      <c r="X169" s="10"/>
      <c r="Y169" s="10"/>
      <c r="Z169" s="10"/>
      <c r="AA169" s="10">
        <v>4.2</v>
      </c>
      <c r="AB169" s="10"/>
      <c r="AC169" s="10"/>
      <c r="AD169" s="10"/>
      <c r="AE169" s="10"/>
      <c r="AF169" s="10"/>
      <c r="AG169" s="10">
        <v>1.5</v>
      </c>
      <c r="AH169" s="10"/>
    </row>
    <row r="170" spans="1:34" ht="13.5">
      <c r="A170" s="9">
        <v>167</v>
      </c>
      <c r="B170" s="9"/>
      <c r="C170" s="11" t="s">
        <v>481</v>
      </c>
      <c r="D170" s="30" t="s">
        <v>922</v>
      </c>
      <c r="E170" s="12">
        <f t="shared" si="14"/>
        <v>3.766666666666667</v>
      </c>
      <c r="F170" s="13">
        <f t="shared" si="15"/>
        <v>4</v>
      </c>
      <c r="G170" s="10">
        <f>IF(F170&lt;3,2,F170)-1</f>
        <v>3</v>
      </c>
      <c r="H170" s="10">
        <f>SUM(I170:AH170)-1.5</f>
        <v>11.3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>
        <v>1.5</v>
      </c>
      <c r="S170" s="10"/>
      <c r="T170" s="10"/>
      <c r="U170" s="10"/>
      <c r="V170" s="10">
        <v>5.6</v>
      </c>
      <c r="W170" s="10"/>
      <c r="X170" s="10"/>
      <c r="Y170" s="10"/>
      <c r="Z170" s="10"/>
      <c r="AA170" s="10">
        <v>4.2</v>
      </c>
      <c r="AB170" s="10"/>
      <c r="AC170" s="10"/>
      <c r="AD170" s="10"/>
      <c r="AE170" s="10"/>
      <c r="AF170" s="10"/>
      <c r="AG170" s="10">
        <v>1.5</v>
      </c>
      <c r="AH170" s="10"/>
    </row>
    <row r="171" spans="1:34" ht="13.5">
      <c r="A171" s="9">
        <v>169</v>
      </c>
      <c r="B171" s="9"/>
      <c r="C171" s="30" t="s">
        <v>949</v>
      </c>
      <c r="D171" s="11" t="s">
        <v>927</v>
      </c>
      <c r="E171" s="12">
        <f t="shared" si="14"/>
        <v>3.5</v>
      </c>
      <c r="F171" s="13">
        <f t="shared" si="15"/>
        <v>1</v>
      </c>
      <c r="G171" s="10">
        <f>IF(F171&lt;3,2,F171)</f>
        <v>2</v>
      </c>
      <c r="H171" s="10">
        <f>SUM(I171:AH171)</f>
        <v>7</v>
      </c>
      <c r="I171" s="10"/>
      <c r="J171" s="10"/>
      <c r="K171" s="10"/>
      <c r="L171" s="10"/>
      <c r="M171" s="10"/>
      <c r="N171" s="10"/>
      <c r="O171" s="10"/>
      <c r="P171" s="10"/>
      <c r="Q171" s="10">
        <v>7</v>
      </c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3.5">
      <c r="A172" s="9">
        <v>169</v>
      </c>
      <c r="B172" s="9"/>
      <c r="C172" s="30" t="s">
        <v>950</v>
      </c>
      <c r="D172" s="11" t="s">
        <v>927</v>
      </c>
      <c r="E172" s="12">
        <f t="shared" si="14"/>
        <v>3.5</v>
      </c>
      <c r="F172" s="13">
        <f t="shared" si="15"/>
        <v>1</v>
      </c>
      <c r="G172" s="10">
        <f>IF(F172&lt;3,2,F172)</f>
        <v>2</v>
      </c>
      <c r="H172" s="10">
        <f>SUM(I172:AH172)</f>
        <v>7</v>
      </c>
      <c r="I172" s="10"/>
      <c r="J172" s="10"/>
      <c r="K172" s="10"/>
      <c r="L172" s="10"/>
      <c r="M172" s="10"/>
      <c r="N172" s="10"/>
      <c r="O172" s="10"/>
      <c r="P172" s="10"/>
      <c r="Q172" s="10">
        <v>7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3.5">
      <c r="A173" s="9">
        <v>169</v>
      </c>
      <c r="B173" s="9"/>
      <c r="C173" s="11" t="s">
        <v>2</v>
      </c>
      <c r="D173" s="9" t="s">
        <v>924</v>
      </c>
      <c r="E173" s="12">
        <f t="shared" si="14"/>
        <v>3.5</v>
      </c>
      <c r="F173" s="13">
        <f t="shared" si="15"/>
        <v>1</v>
      </c>
      <c r="G173" s="10">
        <f>IF(F173&lt;3,2,F173)</f>
        <v>2</v>
      </c>
      <c r="H173" s="10">
        <f>SUM(I173:AH173)</f>
        <v>7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>
        <v>7</v>
      </c>
      <c r="AB173" s="10"/>
      <c r="AC173" s="10"/>
      <c r="AD173" s="10"/>
      <c r="AE173" s="10"/>
      <c r="AF173" s="10"/>
      <c r="AG173" s="10"/>
      <c r="AH173" s="10"/>
    </row>
    <row r="174" spans="1:34" ht="13.5">
      <c r="A174" s="9">
        <v>169</v>
      </c>
      <c r="B174" s="9"/>
      <c r="C174" s="11" t="s">
        <v>154</v>
      </c>
      <c r="D174" s="9" t="s">
        <v>924</v>
      </c>
      <c r="E174" s="12">
        <f t="shared" si="14"/>
        <v>3.5</v>
      </c>
      <c r="F174" s="13">
        <f t="shared" si="15"/>
        <v>1</v>
      </c>
      <c r="G174" s="10">
        <f>IF(F174&lt;3,2,F174)</f>
        <v>2</v>
      </c>
      <c r="H174" s="10">
        <f>SUM(I174:AH174)</f>
        <v>7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>
        <v>7</v>
      </c>
      <c r="AB174" s="10"/>
      <c r="AC174" s="10"/>
      <c r="AD174" s="10"/>
      <c r="AE174" s="10"/>
      <c r="AF174" s="10"/>
      <c r="AG174" s="10"/>
      <c r="AH174" s="10"/>
    </row>
    <row r="175" spans="1:34" ht="13.5">
      <c r="A175" s="9">
        <v>169</v>
      </c>
      <c r="B175" s="9"/>
      <c r="C175" s="11" t="s">
        <v>763</v>
      </c>
      <c r="D175" s="31" t="s">
        <v>923</v>
      </c>
      <c r="E175" s="12">
        <f t="shared" si="14"/>
        <v>3.5</v>
      </c>
      <c r="F175" s="13">
        <f t="shared" si="15"/>
        <v>1</v>
      </c>
      <c r="G175" s="10">
        <f>IF(F175&lt;3,2,F175)</f>
        <v>2</v>
      </c>
      <c r="H175" s="10">
        <f>SUM(I175:AH175)</f>
        <v>7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>
        <v>7</v>
      </c>
      <c r="AG175" s="10"/>
      <c r="AH175" s="10"/>
    </row>
    <row r="176" spans="1:34" ht="13.5">
      <c r="A176" s="9">
        <v>174</v>
      </c>
      <c r="B176" s="9"/>
      <c r="C176" s="11" t="s">
        <v>336</v>
      </c>
      <c r="D176" s="11" t="s">
        <v>889</v>
      </c>
      <c r="E176" s="12">
        <f t="shared" si="14"/>
        <v>3.5</v>
      </c>
      <c r="F176" s="13">
        <f t="shared" si="15"/>
        <v>4</v>
      </c>
      <c r="G176" s="10">
        <f>IF(F176&lt;3,2,F176)-1</f>
        <v>3</v>
      </c>
      <c r="H176" s="10">
        <f>SUM(I176:AH176)-2.1</f>
        <v>10.5</v>
      </c>
      <c r="I176" s="10"/>
      <c r="J176" s="10"/>
      <c r="K176" s="10"/>
      <c r="L176" s="10"/>
      <c r="M176" s="10"/>
      <c r="N176" s="10"/>
      <c r="O176" s="10"/>
      <c r="P176" s="10"/>
      <c r="Q176" s="10">
        <v>3.5</v>
      </c>
      <c r="R176" s="10"/>
      <c r="S176" s="10"/>
      <c r="T176" s="10"/>
      <c r="U176" s="10"/>
      <c r="V176" s="10">
        <v>2.1</v>
      </c>
      <c r="W176" s="10"/>
      <c r="X176" s="10"/>
      <c r="Y176" s="10"/>
      <c r="Z176" s="10"/>
      <c r="AA176" s="10">
        <v>3.5</v>
      </c>
      <c r="AB176" s="10"/>
      <c r="AC176" s="10"/>
      <c r="AD176" s="10"/>
      <c r="AE176" s="10"/>
      <c r="AF176" s="10">
        <v>3.5</v>
      </c>
      <c r="AG176" s="10"/>
      <c r="AH176" s="10"/>
    </row>
    <row r="177" spans="1:34" ht="13.5">
      <c r="A177" s="9">
        <v>174</v>
      </c>
      <c r="B177" s="9"/>
      <c r="C177" s="9" t="s">
        <v>345</v>
      </c>
      <c r="D177" s="30" t="s">
        <v>896</v>
      </c>
      <c r="E177" s="12">
        <f t="shared" si="14"/>
        <v>3.5</v>
      </c>
      <c r="F177" s="13">
        <f t="shared" si="15"/>
        <v>4</v>
      </c>
      <c r="G177" s="10">
        <f>IF(F177&lt;3,2,F177)-1</f>
        <v>3</v>
      </c>
      <c r="H177" s="10">
        <f>SUM(I177:AH177)-2.1</f>
        <v>10.5</v>
      </c>
      <c r="I177" s="10"/>
      <c r="J177" s="10"/>
      <c r="K177" s="10"/>
      <c r="L177" s="10"/>
      <c r="M177" s="10"/>
      <c r="N177" s="10"/>
      <c r="O177" s="10"/>
      <c r="P177" s="10"/>
      <c r="Q177" s="10">
        <v>3.5</v>
      </c>
      <c r="R177" s="10"/>
      <c r="S177" s="10"/>
      <c r="T177" s="10"/>
      <c r="U177" s="10"/>
      <c r="V177" s="10">
        <v>2.1</v>
      </c>
      <c r="W177" s="10"/>
      <c r="X177" s="10"/>
      <c r="Y177" s="10"/>
      <c r="Z177" s="10"/>
      <c r="AA177" s="10">
        <v>3.5</v>
      </c>
      <c r="AB177" s="10"/>
      <c r="AC177" s="10"/>
      <c r="AD177" s="10"/>
      <c r="AE177" s="10"/>
      <c r="AF177" s="10">
        <v>3.5</v>
      </c>
      <c r="AG177" s="10"/>
      <c r="AH177" s="10"/>
    </row>
    <row r="178" spans="1:34" ht="13.5">
      <c r="A178" s="9">
        <v>176</v>
      </c>
      <c r="B178" s="9"/>
      <c r="C178" s="11" t="s">
        <v>337</v>
      </c>
      <c r="D178" s="11" t="s">
        <v>951</v>
      </c>
      <c r="E178" s="12">
        <f t="shared" si="14"/>
        <v>3.266666666666667</v>
      </c>
      <c r="F178" s="13">
        <f t="shared" si="15"/>
        <v>3</v>
      </c>
      <c r="G178" s="10">
        <f aca="true" t="shared" si="20" ref="G178:G185">IF(F178&lt;3,2,F178)</f>
        <v>3</v>
      </c>
      <c r="H178" s="10">
        <f aca="true" t="shared" si="21" ref="H178:H185">SUM(I178:AH178)</f>
        <v>9.8</v>
      </c>
      <c r="I178" s="10"/>
      <c r="J178" s="10"/>
      <c r="K178" s="10"/>
      <c r="L178" s="10"/>
      <c r="M178" s="10"/>
      <c r="N178" s="10"/>
      <c r="O178" s="10"/>
      <c r="P178" s="10"/>
      <c r="Q178" s="10">
        <v>2.1</v>
      </c>
      <c r="R178" s="10"/>
      <c r="S178" s="10"/>
      <c r="T178" s="10"/>
      <c r="U178" s="10"/>
      <c r="V178" s="10">
        <v>4.2</v>
      </c>
      <c r="W178" s="10"/>
      <c r="X178" s="10"/>
      <c r="Y178" s="10"/>
      <c r="Z178" s="10"/>
      <c r="AA178" s="10"/>
      <c r="AB178" s="10"/>
      <c r="AC178" s="10"/>
      <c r="AD178" s="10"/>
      <c r="AE178" s="10"/>
      <c r="AF178" s="10">
        <v>3.5</v>
      </c>
      <c r="AG178" s="10"/>
      <c r="AH178" s="10"/>
    </row>
    <row r="179" spans="1:34" ht="13.5">
      <c r="A179" s="9">
        <v>177</v>
      </c>
      <c r="B179" s="9"/>
      <c r="C179" s="11" t="s">
        <v>778</v>
      </c>
      <c r="D179" s="11" t="s">
        <v>928</v>
      </c>
      <c r="E179" s="12">
        <f t="shared" si="14"/>
        <v>3</v>
      </c>
      <c r="F179" s="13">
        <f t="shared" si="15"/>
        <v>1</v>
      </c>
      <c r="G179" s="10">
        <f t="shared" si="20"/>
        <v>2</v>
      </c>
      <c r="H179" s="10">
        <f t="shared" si="21"/>
        <v>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>
        <v>6</v>
      </c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3.5">
      <c r="A180" s="9">
        <v>177</v>
      </c>
      <c r="B180" s="9"/>
      <c r="C180" s="9" t="s">
        <v>937</v>
      </c>
      <c r="D180" s="9" t="s">
        <v>543</v>
      </c>
      <c r="E180" s="12">
        <f t="shared" si="14"/>
        <v>3</v>
      </c>
      <c r="F180" s="13">
        <f t="shared" si="15"/>
        <v>1</v>
      </c>
      <c r="G180" s="10">
        <f t="shared" si="20"/>
        <v>2</v>
      </c>
      <c r="H180" s="10">
        <f t="shared" si="21"/>
        <v>6</v>
      </c>
      <c r="I180" s="10"/>
      <c r="J180" s="10"/>
      <c r="K180" s="10"/>
      <c r="L180" s="10"/>
      <c r="M180" s="10">
        <v>6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3.5">
      <c r="A181" s="9">
        <v>177</v>
      </c>
      <c r="B181" s="9"/>
      <c r="C181" s="11" t="s">
        <v>989</v>
      </c>
      <c r="D181" s="30" t="s">
        <v>896</v>
      </c>
      <c r="E181" s="12">
        <f t="shared" si="14"/>
        <v>3</v>
      </c>
      <c r="F181" s="13">
        <f t="shared" si="15"/>
        <v>1</v>
      </c>
      <c r="G181" s="10">
        <f t="shared" si="20"/>
        <v>2</v>
      </c>
      <c r="H181" s="10">
        <f t="shared" si="21"/>
        <v>6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>
        <v>6</v>
      </c>
      <c r="AC181" s="10"/>
      <c r="AD181" s="10"/>
      <c r="AE181" s="10"/>
      <c r="AF181" s="10"/>
      <c r="AG181" s="10"/>
      <c r="AH181" s="10"/>
    </row>
    <row r="182" spans="1:34" ht="13.5">
      <c r="A182" s="9">
        <v>177</v>
      </c>
      <c r="B182" s="9"/>
      <c r="C182" s="11" t="s">
        <v>990</v>
      </c>
      <c r="D182" s="30" t="s">
        <v>896</v>
      </c>
      <c r="E182" s="12">
        <f t="shared" si="14"/>
        <v>3</v>
      </c>
      <c r="F182" s="13">
        <f t="shared" si="15"/>
        <v>1</v>
      </c>
      <c r="G182" s="10">
        <f t="shared" si="20"/>
        <v>2</v>
      </c>
      <c r="H182" s="10">
        <f t="shared" si="21"/>
        <v>6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>
        <v>6</v>
      </c>
      <c r="AC182" s="10"/>
      <c r="AD182" s="10"/>
      <c r="AE182" s="10"/>
      <c r="AF182" s="10"/>
      <c r="AG182" s="10"/>
      <c r="AH182" s="10"/>
    </row>
    <row r="183" spans="1:34" ht="13.5">
      <c r="A183" s="9">
        <v>177</v>
      </c>
      <c r="B183" s="9"/>
      <c r="C183" s="11" t="s">
        <v>555</v>
      </c>
      <c r="D183" s="31" t="s">
        <v>923</v>
      </c>
      <c r="E183" s="12">
        <f t="shared" si="14"/>
        <v>3</v>
      </c>
      <c r="F183" s="13">
        <f t="shared" si="15"/>
        <v>1</v>
      </c>
      <c r="G183" s="10">
        <f t="shared" si="20"/>
        <v>2</v>
      </c>
      <c r="H183" s="10">
        <f t="shared" si="21"/>
        <v>6</v>
      </c>
      <c r="I183" s="10"/>
      <c r="J183" s="10"/>
      <c r="K183" s="10"/>
      <c r="L183" s="10"/>
      <c r="M183" s="10"/>
      <c r="N183" s="10"/>
      <c r="O183" s="10"/>
      <c r="P183" s="10">
        <v>6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3.5">
      <c r="A184" s="9">
        <v>177</v>
      </c>
      <c r="B184" s="9"/>
      <c r="C184" s="11" t="s">
        <v>570</v>
      </c>
      <c r="D184" s="31" t="s">
        <v>923</v>
      </c>
      <c r="E184" s="12">
        <f t="shared" si="14"/>
        <v>3</v>
      </c>
      <c r="F184" s="13">
        <f t="shared" si="15"/>
        <v>1</v>
      </c>
      <c r="G184" s="10">
        <f t="shared" si="20"/>
        <v>2</v>
      </c>
      <c r="H184" s="10">
        <f t="shared" si="21"/>
        <v>6</v>
      </c>
      <c r="I184" s="10"/>
      <c r="J184" s="10"/>
      <c r="K184" s="10"/>
      <c r="L184" s="10"/>
      <c r="M184" s="10"/>
      <c r="N184" s="10"/>
      <c r="O184" s="10"/>
      <c r="P184" s="10">
        <v>6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3.5">
      <c r="A185" s="9">
        <v>177</v>
      </c>
      <c r="B185" s="9"/>
      <c r="C185" s="11" t="s">
        <v>136</v>
      </c>
      <c r="D185" s="11" t="s">
        <v>167</v>
      </c>
      <c r="E185" s="12">
        <f t="shared" si="14"/>
        <v>3</v>
      </c>
      <c r="F185" s="13">
        <f t="shared" si="15"/>
        <v>1</v>
      </c>
      <c r="G185" s="10">
        <f t="shared" si="20"/>
        <v>2</v>
      </c>
      <c r="H185" s="10">
        <f t="shared" si="21"/>
        <v>6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6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3.5">
      <c r="A186" s="9">
        <v>184</v>
      </c>
      <c r="B186" s="9"/>
      <c r="C186" s="11" t="s">
        <v>982</v>
      </c>
      <c r="D186" s="11" t="s">
        <v>539</v>
      </c>
      <c r="E186" s="12">
        <f t="shared" si="14"/>
        <v>2.8000000000000003</v>
      </c>
      <c r="F186" s="13">
        <f t="shared" si="15"/>
        <v>4</v>
      </c>
      <c r="G186" s="10">
        <f>IF(F186&lt;3,2,F186)-1</f>
        <v>3</v>
      </c>
      <c r="H186" s="10">
        <f>SUM(I186:AH186)-1</f>
        <v>8.4</v>
      </c>
      <c r="I186" s="10"/>
      <c r="J186" s="10"/>
      <c r="K186" s="10"/>
      <c r="L186" s="10"/>
      <c r="M186" s="10"/>
      <c r="N186" s="10"/>
      <c r="O186" s="10"/>
      <c r="P186" s="10"/>
      <c r="Q186" s="10">
        <v>2.8</v>
      </c>
      <c r="R186" s="10"/>
      <c r="S186" s="10"/>
      <c r="T186" s="10"/>
      <c r="U186" s="10"/>
      <c r="V186" s="10">
        <v>2.1</v>
      </c>
      <c r="W186" s="10"/>
      <c r="X186" s="10"/>
      <c r="Y186" s="10"/>
      <c r="Z186" s="10"/>
      <c r="AA186" s="10">
        <v>3.5</v>
      </c>
      <c r="AB186" s="10"/>
      <c r="AC186" s="10"/>
      <c r="AD186" s="10"/>
      <c r="AE186" s="10"/>
      <c r="AF186" s="10">
        <v>1</v>
      </c>
      <c r="AG186" s="10"/>
      <c r="AH186" s="10"/>
    </row>
    <row r="187" spans="1:34" ht="13.5">
      <c r="A187" s="9">
        <v>184</v>
      </c>
      <c r="B187" s="9"/>
      <c r="C187" s="11" t="s">
        <v>983</v>
      </c>
      <c r="D187" s="11" t="s">
        <v>533</v>
      </c>
      <c r="E187" s="12">
        <f t="shared" si="14"/>
        <v>2.8000000000000003</v>
      </c>
      <c r="F187" s="13">
        <f t="shared" si="15"/>
        <v>4</v>
      </c>
      <c r="G187" s="10">
        <f>IF(F187&lt;3,2,F187)-1</f>
        <v>3</v>
      </c>
      <c r="H187" s="10">
        <f>SUM(I187:AH187)-1</f>
        <v>8.4</v>
      </c>
      <c r="I187" s="10"/>
      <c r="J187" s="10"/>
      <c r="K187" s="10"/>
      <c r="L187" s="10"/>
      <c r="M187" s="10"/>
      <c r="N187" s="10"/>
      <c r="O187" s="10"/>
      <c r="P187" s="10"/>
      <c r="Q187" s="10">
        <v>2.8</v>
      </c>
      <c r="R187" s="10"/>
      <c r="S187" s="10"/>
      <c r="T187" s="10"/>
      <c r="U187" s="10"/>
      <c r="V187" s="10">
        <v>2.1</v>
      </c>
      <c r="W187" s="10"/>
      <c r="X187" s="10"/>
      <c r="Y187" s="10"/>
      <c r="Z187" s="10"/>
      <c r="AA187" s="10">
        <v>3.5</v>
      </c>
      <c r="AB187" s="10"/>
      <c r="AC187" s="10"/>
      <c r="AD187" s="10"/>
      <c r="AE187" s="10"/>
      <c r="AF187" s="10">
        <v>1</v>
      </c>
      <c r="AG187" s="10"/>
      <c r="AH187" s="10"/>
    </row>
    <row r="188" spans="1:34" ht="13.5">
      <c r="A188" s="9">
        <v>186</v>
      </c>
      <c r="B188" s="9"/>
      <c r="C188" s="11" t="s">
        <v>577</v>
      </c>
      <c r="D188" s="11" t="s">
        <v>659</v>
      </c>
      <c r="E188" s="12">
        <f t="shared" si="14"/>
        <v>2.8</v>
      </c>
      <c r="F188" s="13">
        <f t="shared" si="15"/>
        <v>1</v>
      </c>
      <c r="G188" s="10">
        <f aca="true" t="shared" si="22" ref="G188:G194">IF(F188&lt;3,2,F188)</f>
        <v>2</v>
      </c>
      <c r="H188" s="10">
        <f aca="true" t="shared" si="23" ref="H188:H194">SUM(I188:AH188)</f>
        <v>5.6</v>
      </c>
      <c r="I188" s="10"/>
      <c r="J188" s="10"/>
      <c r="K188" s="10"/>
      <c r="L188" s="10"/>
      <c r="M188" s="10"/>
      <c r="N188" s="10"/>
      <c r="O188" s="10"/>
      <c r="P188" s="10"/>
      <c r="Q188" s="10">
        <v>5.6</v>
      </c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3.5">
      <c r="A189" s="9">
        <v>188</v>
      </c>
      <c r="B189" s="9"/>
      <c r="C189" s="11" t="s">
        <v>781</v>
      </c>
      <c r="D189" s="11" t="s">
        <v>540</v>
      </c>
      <c r="E189" s="12">
        <f t="shared" si="14"/>
        <v>2.8</v>
      </c>
      <c r="F189" s="13">
        <f t="shared" si="15"/>
        <v>2</v>
      </c>
      <c r="G189" s="10">
        <f t="shared" si="22"/>
        <v>2</v>
      </c>
      <c r="H189" s="10">
        <f t="shared" si="23"/>
        <v>5.6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>
        <v>2.1</v>
      </c>
      <c r="AB189" s="10"/>
      <c r="AC189" s="10"/>
      <c r="AD189" s="10"/>
      <c r="AE189" s="10"/>
      <c r="AF189" s="10">
        <v>3.5</v>
      </c>
      <c r="AG189" s="10"/>
      <c r="AH189" s="10"/>
    </row>
    <row r="190" spans="1:34" ht="13.5">
      <c r="A190" s="9">
        <v>188</v>
      </c>
      <c r="B190" s="9"/>
      <c r="C190" s="11" t="s">
        <v>613</v>
      </c>
      <c r="D190" s="11" t="s">
        <v>184</v>
      </c>
      <c r="E190" s="12">
        <f t="shared" si="14"/>
        <v>2.8</v>
      </c>
      <c r="F190" s="13">
        <f t="shared" si="15"/>
        <v>2</v>
      </c>
      <c r="G190" s="10">
        <f t="shared" si="22"/>
        <v>2</v>
      </c>
      <c r="H190" s="10">
        <f t="shared" si="23"/>
        <v>5.6</v>
      </c>
      <c r="I190" s="10"/>
      <c r="J190" s="10"/>
      <c r="K190" s="10"/>
      <c r="L190" s="10"/>
      <c r="M190" s="10"/>
      <c r="N190" s="10"/>
      <c r="O190" s="10"/>
      <c r="P190" s="10"/>
      <c r="Q190" s="10">
        <v>3.5</v>
      </c>
      <c r="R190" s="10"/>
      <c r="S190" s="10"/>
      <c r="T190" s="10"/>
      <c r="U190" s="10"/>
      <c r="V190" s="10">
        <v>2.1</v>
      </c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3.5">
      <c r="A191" s="9">
        <v>188</v>
      </c>
      <c r="B191" s="9"/>
      <c r="C191" s="11" t="s">
        <v>612</v>
      </c>
      <c r="D191" s="11" t="s">
        <v>184</v>
      </c>
      <c r="E191" s="12">
        <f t="shared" si="14"/>
        <v>2.8</v>
      </c>
      <c r="F191" s="13">
        <f t="shared" si="15"/>
        <v>2</v>
      </c>
      <c r="G191" s="10">
        <f t="shared" si="22"/>
        <v>2</v>
      </c>
      <c r="H191" s="10">
        <f t="shared" si="23"/>
        <v>5.6</v>
      </c>
      <c r="I191" s="10"/>
      <c r="J191" s="10"/>
      <c r="K191" s="10"/>
      <c r="L191" s="10"/>
      <c r="M191" s="10"/>
      <c r="N191" s="10"/>
      <c r="O191" s="10"/>
      <c r="P191" s="10"/>
      <c r="Q191" s="10">
        <v>3.5</v>
      </c>
      <c r="R191" s="10"/>
      <c r="S191" s="10"/>
      <c r="T191" s="10"/>
      <c r="U191" s="10"/>
      <c r="V191" s="10">
        <v>2.1</v>
      </c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3.5">
      <c r="A192" s="9">
        <v>190</v>
      </c>
      <c r="B192" s="9"/>
      <c r="C192" s="11" t="s">
        <v>985</v>
      </c>
      <c r="D192" s="11" t="s">
        <v>713</v>
      </c>
      <c r="E192" s="12">
        <f t="shared" si="14"/>
        <v>2.566666666666667</v>
      </c>
      <c r="F192" s="13">
        <f t="shared" si="15"/>
        <v>3</v>
      </c>
      <c r="G192" s="10">
        <f t="shared" si="22"/>
        <v>3</v>
      </c>
      <c r="H192" s="10">
        <f t="shared" si="23"/>
        <v>7.7</v>
      </c>
      <c r="I192" s="10"/>
      <c r="J192" s="10"/>
      <c r="K192" s="10"/>
      <c r="L192" s="10"/>
      <c r="M192" s="10"/>
      <c r="N192" s="10"/>
      <c r="O192" s="10"/>
      <c r="P192" s="10"/>
      <c r="Q192" s="10">
        <v>2.8</v>
      </c>
      <c r="R192" s="10"/>
      <c r="S192" s="10"/>
      <c r="T192" s="10"/>
      <c r="U192" s="10"/>
      <c r="V192" s="10"/>
      <c r="W192" s="10"/>
      <c r="X192" s="10"/>
      <c r="Y192" s="10"/>
      <c r="Z192" s="10"/>
      <c r="AA192" s="10">
        <v>2.1</v>
      </c>
      <c r="AB192" s="10"/>
      <c r="AC192" s="10"/>
      <c r="AD192" s="10"/>
      <c r="AE192" s="10"/>
      <c r="AF192" s="10">
        <v>2.8</v>
      </c>
      <c r="AG192" s="10"/>
      <c r="AH192" s="10"/>
    </row>
    <row r="193" spans="1:34" ht="13.5">
      <c r="A193" s="9">
        <v>191</v>
      </c>
      <c r="B193" s="9"/>
      <c r="C193" s="11" t="s">
        <v>340</v>
      </c>
      <c r="D193" s="11" t="s">
        <v>951</v>
      </c>
      <c r="E193" s="12">
        <f t="shared" si="14"/>
        <v>2.5666666666666664</v>
      </c>
      <c r="F193" s="13">
        <f t="shared" si="15"/>
        <v>3</v>
      </c>
      <c r="G193" s="10">
        <f t="shared" si="22"/>
        <v>3</v>
      </c>
      <c r="H193" s="10">
        <f t="shared" si="23"/>
        <v>7.699999999999999</v>
      </c>
      <c r="I193" s="10"/>
      <c r="J193" s="10"/>
      <c r="K193" s="10"/>
      <c r="L193" s="10"/>
      <c r="M193" s="10"/>
      <c r="N193" s="10"/>
      <c r="O193" s="10"/>
      <c r="P193" s="10"/>
      <c r="Q193" s="10">
        <v>2.1</v>
      </c>
      <c r="R193" s="10"/>
      <c r="S193" s="10"/>
      <c r="T193" s="10"/>
      <c r="U193" s="10"/>
      <c r="V193" s="10">
        <v>3.5</v>
      </c>
      <c r="W193" s="10"/>
      <c r="X193" s="10"/>
      <c r="Y193" s="10"/>
      <c r="Z193" s="10"/>
      <c r="AA193" s="10"/>
      <c r="AB193" s="10"/>
      <c r="AC193" s="10"/>
      <c r="AD193" s="10"/>
      <c r="AE193" s="10"/>
      <c r="AF193" s="10">
        <v>2.1</v>
      </c>
      <c r="AG193" s="10"/>
      <c r="AH193" s="10"/>
    </row>
    <row r="194" spans="1:34" ht="13.5">
      <c r="A194" s="9">
        <v>191</v>
      </c>
      <c r="B194" s="9"/>
      <c r="C194" s="11" t="s">
        <v>335</v>
      </c>
      <c r="D194" s="11" t="s">
        <v>925</v>
      </c>
      <c r="E194" s="12">
        <f t="shared" si="14"/>
        <v>2.5666666666666664</v>
      </c>
      <c r="F194" s="13">
        <f t="shared" si="15"/>
        <v>3</v>
      </c>
      <c r="G194" s="10">
        <f t="shared" si="22"/>
        <v>3</v>
      </c>
      <c r="H194" s="10">
        <f t="shared" si="23"/>
        <v>7.699999999999999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>
        <v>3.5</v>
      </c>
      <c r="W194" s="10"/>
      <c r="X194" s="10"/>
      <c r="Y194" s="10"/>
      <c r="Z194" s="10"/>
      <c r="AA194" s="10">
        <v>2.1</v>
      </c>
      <c r="AB194" s="10"/>
      <c r="AC194" s="10"/>
      <c r="AD194" s="10"/>
      <c r="AE194" s="10"/>
      <c r="AF194" s="10">
        <v>2.1</v>
      </c>
      <c r="AG194" s="10"/>
      <c r="AH194" s="10"/>
    </row>
    <row r="195" spans="1:34" ht="13.5">
      <c r="A195" s="9">
        <v>193</v>
      </c>
      <c r="B195" s="9"/>
      <c r="C195" s="11" t="s">
        <v>334</v>
      </c>
      <c r="D195" s="11" t="s">
        <v>925</v>
      </c>
      <c r="E195" s="12">
        <f aca="true" t="shared" si="24" ref="E195:E258">H195/G195</f>
        <v>2.5666666666666664</v>
      </c>
      <c r="F195" s="13">
        <f aca="true" t="shared" si="25" ref="F195:F258">COUNT(I195:AH195)</f>
        <v>4</v>
      </c>
      <c r="G195" s="10">
        <f>IF(F195&lt;3,2,F195)-1</f>
        <v>3</v>
      </c>
      <c r="H195" s="10">
        <f>SUM(I195:AH195)-2.1</f>
        <v>7.699999999999999</v>
      </c>
      <c r="I195" s="10"/>
      <c r="J195" s="10"/>
      <c r="K195" s="10"/>
      <c r="L195" s="10"/>
      <c r="M195" s="10"/>
      <c r="N195" s="10"/>
      <c r="O195" s="10"/>
      <c r="P195" s="10"/>
      <c r="Q195" s="10">
        <v>2.1</v>
      </c>
      <c r="R195" s="10"/>
      <c r="S195" s="10"/>
      <c r="T195" s="10"/>
      <c r="U195" s="10"/>
      <c r="V195" s="10">
        <v>3.5</v>
      </c>
      <c r="W195" s="10"/>
      <c r="X195" s="10"/>
      <c r="Y195" s="10"/>
      <c r="Z195" s="10"/>
      <c r="AA195" s="10">
        <v>2.1</v>
      </c>
      <c r="AB195" s="10"/>
      <c r="AC195" s="10"/>
      <c r="AD195" s="10"/>
      <c r="AE195" s="10"/>
      <c r="AF195" s="10">
        <v>2.1</v>
      </c>
      <c r="AG195" s="10"/>
      <c r="AH195" s="10"/>
    </row>
    <row r="196" spans="1:34" ht="13.5">
      <c r="A196" s="9">
        <v>194</v>
      </c>
      <c r="B196" s="9"/>
      <c r="C196" s="11" t="s">
        <v>854</v>
      </c>
      <c r="D196" s="30" t="s">
        <v>922</v>
      </c>
      <c r="E196" s="12">
        <f t="shared" si="24"/>
        <v>2.5</v>
      </c>
      <c r="F196" s="13">
        <f t="shared" si="25"/>
        <v>1</v>
      </c>
      <c r="G196" s="10">
        <f>IF(F196&lt;3,2,F196)</f>
        <v>2</v>
      </c>
      <c r="H196" s="10">
        <f>SUM(I196:AH196)</f>
        <v>5</v>
      </c>
      <c r="I196" s="10"/>
      <c r="J196" s="10"/>
      <c r="K196" s="10"/>
      <c r="L196" s="10"/>
      <c r="M196" s="10"/>
      <c r="N196" s="10">
        <v>5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3.5">
      <c r="A197" s="9">
        <v>195</v>
      </c>
      <c r="B197" s="9"/>
      <c r="C197" s="11" t="s">
        <v>619</v>
      </c>
      <c r="D197" s="9" t="s">
        <v>889</v>
      </c>
      <c r="E197" s="12">
        <f t="shared" si="24"/>
        <v>2.45</v>
      </c>
      <c r="F197" s="13">
        <f t="shared" si="25"/>
        <v>2</v>
      </c>
      <c r="G197" s="10">
        <f>IF(F197&lt;3,2,F197)</f>
        <v>2</v>
      </c>
      <c r="H197" s="10">
        <f>SUM(I197:AH197)</f>
        <v>4.9</v>
      </c>
      <c r="I197" s="10"/>
      <c r="J197" s="10"/>
      <c r="K197" s="10"/>
      <c r="L197" s="10"/>
      <c r="M197" s="10"/>
      <c r="N197" s="10"/>
      <c r="O197" s="10"/>
      <c r="P197" s="10"/>
      <c r="Q197" s="10">
        <v>2.8</v>
      </c>
      <c r="R197" s="10"/>
      <c r="S197" s="10"/>
      <c r="T197" s="10"/>
      <c r="U197" s="10"/>
      <c r="V197" s="10">
        <v>2.1</v>
      </c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3.5">
      <c r="A198" s="9">
        <v>195</v>
      </c>
      <c r="B198" s="9"/>
      <c r="C198" s="11" t="s">
        <v>618</v>
      </c>
      <c r="D198" s="9" t="s">
        <v>924</v>
      </c>
      <c r="E198" s="12">
        <f t="shared" si="24"/>
        <v>2.45</v>
      </c>
      <c r="F198" s="13">
        <f t="shared" si="25"/>
        <v>2</v>
      </c>
      <c r="G198" s="10">
        <f>IF(F198&lt;3,2,F198)</f>
        <v>2</v>
      </c>
      <c r="H198" s="10">
        <f>SUM(I198:AH198)</f>
        <v>4.9</v>
      </c>
      <c r="I198" s="10"/>
      <c r="J198" s="10"/>
      <c r="K198" s="10"/>
      <c r="L198" s="10"/>
      <c r="M198" s="10"/>
      <c r="N198" s="10"/>
      <c r="O198" s="10"/>
      <c r="P198" s="10"/>
      <c r="Q198" s="10">
        <v>2.8</v>
      </c>
      <c r="R198" s="10"/>
      <c r="S198" s="10"/>
      <c r="T198" s="10"/>
      <c r="U198" s="10"/>
      <c r="V198" s="10">
        <v>2.1</v>
      </c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3.5">
      <c r="A199" s="9">
        <v>197</v>
      </c>
      <c r="B199" s="9"/>
      <c r="C199" s="11" t="s">
        <v>356</v>
      </c>
      <c r="D199" s="11" t="s">
        <v>538</v>
      </c>
      <c r="E199" s="12">
        <f t="shared" si="24"/>
        <v>2.3333333333333335</v>
      </c>
      <c r="F199" s="13">
        <f t="shared" si="25"/>
        <v>4</v>
      </c>
      <c r="G199" s="10">
        <f>IF(F199&lt;3,2,F199)-1</f>
        <v>3</v>
      </c>
      <c r="H199" s="10">
        <f>SUM(I199:AH199)-1.5</f>
        <v>7</v>
      </c>
      <c r="I199" s="10"/>
      <c r="J199" s="10"/>
      <c r="K199" s="10"/>
      <c r="L199" s="10"/>
      <c r="M199" s="10"/>
      <c r="N199" s="10"/>
      <c r="O199" s="10"/>
      <c r="P199" s="10"/>
      <c r="Q199" s="10">
        <v>2.1</v>
      </c>
      <c r="R199" s="10"/>
      <c r="S199" s="10"/>
      <c r="T199" s="10"/>
      <c r="U199" s="10"/>
      <c r="V199" s="10">
        <v>2.8</v>
      </c>
      <c r="W199" s="10"/>
      <c r="X199" s="10"/>
      <c r="Y199" s="10"/>
      <c r="Z199" s="10"/>
      <c r="AA199" s="10">
        <v>2.1</v>
      </c>
      <c r="AB199" s="10"/>
      <c r="AC199" s="10"/>
      <c r="AD199" s="10"/>
      <c r="AE199" s="10">
        <v>1.5</v>
      </c>
      <c r="AF199" s="10"/>
      <c r="AG199" s="10"/>
      <c r="AH199" s="10"/>
    </row>
    <row r="200" spans="1:34" ht="13.5">
      <c r="A200" s="9">
        <v>198</v>
      </c>
      <c r="B200" s="9"/>
      <c r="C200" s="11" t="s">
        <v>745</v>
      </c>
      <c r="D200" s="11" t="s">
        <v>538</v>
      </c>
      <c r="E200" s="12">
        <f t="shared" si="24"/>
        <v>2.25</v>
      </c>
      <c r="F200" s="13">
        <f t="shared" si="25"/>
        <v>2</v>
      </c>
      <c r="G200" s="10">
        <f aca="true" t="shared" si="26" ref="G200:G223">IF(F200&lt;3,2,F200)</f>
        <v>2</v>
      </c>
      <c r="H200" s="10">
        <f aca="true" t="shared" si="27" ref="H200:H223">SUM(I200:AH200)</f>
        <v>4.5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>
        <v>1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>
        <v>3.5</v>
      </c>
      <c r="AG200" s="10"/>
      <c r="AH200" s="10"/>
    </row>
    <row r="201" spans="1:34" ht="13.5">
      <c r="A201" s="9">
        <v>198</v>
      </c>
      <c r="B201" s="9"/>
      <c r="C201" s="11" t="s">
        <v>620</v>
      </c>
      <c r="D201" s="31" t="s">
        <v>923</v>
      </c>
      <c r="E201" s="12">
        <f t="shared" si="24"/>
        <v>2.25</v>
      </c>
      <c r="F201" s="13">
        <f t="shared" si="25"/>
        <v>2</v>
      </c>
      <c r="G201" s="10">
        <f t="shared" si="26"/>
        <v>2</v>
      </c>
      <c r="H201" s="10">
        <f t="shared" si="27"/>
        <v>4.5</v>
      </c>
      <c r="I201" s="10"/>
      <c r="J201" s="10"/>
      <c r="K201" s="10"/>
      <c r="L201" s="10"/>
      <c r="M201" s="10"/>
      <c r="N201" s="10"/>
      <c r="O201" s="10"/>
      <c r="P201" s="10"/>
      <c r="Q201" s="10">
        <v>3.5</v>
      </c>
      <c r="R201" s="10"/>
      <c r="S201" s="10"/>
      <c r="T201" s="10"/>
      <c r="U201" s="10"/>
      <c r="V201" s="10">
        <v>1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3.5">
      <c r="A202" s="9">
        <v>200</v>
      </c>
      <c r="B202" s="9"/>
      <c r="C202" s="11" t="s">
        <v>608</v>
      </c>
      <c r="D202" s="11" t="s">
        <v>718</v>
      </c>
      <c r="E202" s="12">
        <f t="shared" si="24"/>
        <v>2.1</v>
      </c>
      <c r="F202" s="13">
        <f t="shared" si="25"/>
        <v>1</v>
      </c>
      <c r="G202" s="10">
        <f t="shared" si="26"/>
        <v>2</v>
      </c>
      <c r="H202" s="10">
        <f t="shared" si="27"/>
        <v>4.2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>
        <v>4.2</v>
      </c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3.5">
      <c r="A203" s="9">
        <v>200</v>
      </c>
      <c r="B203" s="9"/>
      <c r="C203" s="11" t="s">
        <v>586</v>
      </c>
      <c r="D203" s="31" t="s">
        <v>923</v>
      </c>
      <c r="E203" s="12">
        <f t="shared" si="24"/>
        <v>2.1</v>
      </c>
      <c r="F203" s="13">
        <f t="shared" si="25"/>
        <v>1</v>
      </c>
      <c r="G203" s="10">
        <f t="shared" si="26"/>
        <v>2</v>
      </c>
      <c r="H203" s="10">
        <f t="shared" si="27"/>
        <v>4.2</v>
      </c>
      <c r="I203" s="10"/>
      <c r="J203" s="10"/>
      <c r="K203" s="10"/>
      <c r="L203" s="10"/>
      <c r="M203" s="10"/>
      <c r="N203" s="10"/>
      <c r="O203" s="10"/>
      <c r="P203" s="10"/>
      <c r="Q203" s="10">
        <v>4.2</v>
      </c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3.5">
      <c r="A204" s="9">
        <v>200</v>
      </c>
      <c r="B204" s="9"/>
      <c r="C204" s="11" t="s">
        <v>358</v>
      </c>
      <c r="D204" s="11" t="s">
        <v>109</v>
      </c>
      <c r="E204" s="12">
        <f t="shared" si="24"/>
        <v>2.1</v>
      </c>
      <c r="F204" s="13">
        <f t="shared" si="25"/>
        <v>1</v>
      </c>
      <c r="G204" s="10">
        <f t="shared" si="26"/>
        <v>2</v>
      </c>
      <c r="H204" s="10">
        <f t="shared" si="27"/>
        <v>4.2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>
        <v>4.2</v>
      </c>
      <c r="AG204" s="10"/>
      <c r="AH204" s="10"/>
    </row>
    <row r="205" spans="1:34" ht="13.5">
      <c r="A205" s="9">
        <v>203</v>
      </c>
      <c r="B205" s="9"/>
      <c r="C205" s="11" t="s">
        <v>616</v>
      </c>
      <c r="D205" s="9" t="s">
        <v>472</v>
      </c>
      <c r="E205" s="12">
        <f t="shared" si="24"/>
        <v>2.1</v>
      </c>
      <c r="F205" s="13">
        <f t="shared" si="25"/>
        <v>2</v>
      </c>
      <c r="G205" s="10">
        <f t="shared" si="26"/>
        <v>2</v>
      </c>
      <c r="H205" s="10">
        <f t="shared" si="27"/>
        <v>4.2</v>
      </c>
      <c r="I205" s="10"/>
      <c r="J205" s="10"/>
      <c r="K205" s="10"/>
      <c r="L205" s="10"/>
      <c r="M205" s="10"/>
      <c r="N205" s="10"/>
      <c r="O205" s="10"/>
      <c r="P205" s="10"/>
      <c r="Q205" s="10">
        <v>2.1</v>
      </c>
      <c r="R205" s="10"/>
      <c r="S205" s="10"/>
      <c r="T205" s="10"/>
      <c r="U205" s="10"/>
      <c r="V205" s="10">
        <v>2.1</v>
      </c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3.5">
      <c r="A206" s="9">
        <v>204</v>
      </c>
      <c r="B206" s="9"/>
      <c r="C206" s="11" t="s">
        <v>487</v>
      </c>
      <c r="D206" s="11" t="s">
        <v>167</v>
      </c>
      <c r="E206" s="12">
        <f t="shared" si="24"/>
        <v>2.1</v>
      </c>
      <c r="F206" s="13">
        <f t="shared" si="25"/>
        <v>3</v>
      </c>
      <c r="G206" s="10">
        <f t="shared" si="26"/>
        <v>3</v>
      </c>
      <c r="H206" s="10">
        <f t="shared" si="27"/>
        <v>6.300000000000001</v>
      </c>
      <c r="I206" s="10"/>
      <c r="J206" s="10"/>
      <c r="K206" s="10"/>
      <c r="L206" s="10"/>
      <c r="M206" s="10"/>
      <c r="N206" s="10"/>
      <c r="O206" s="10"/>
      <c r="P206" s="10"/>
      <c r="Q206" s="10">
        <v>2.1</v>
      </c>
      <c r="R206" s="10"/>
      <c r="S206" s="10"/>
      <c r="T206" s="10"/>
      <c r="U206" s="10"/>
      <c r="V206" s="10">
        <v>2.1</v>
      </c>
      <c r="W206" s="10"/>
      <c r="X206" s="10"/>
      <c r="Y206" s="10"/>
      <c r="Z206" s="10"/>
      <c r="AA206" s="10">
        <v>2.1</v>
      </c>
      <c r="AB206" s="10"/>
      <c r="AC206" s="10"/>
      <c r="AD206" s="10"/>
      <c r="AE206" s="10"/>
      <c r="AF206" s="10"/>
      <c r="AG206" s="10"/>
      <c r="AH206" s="10"/>
    </row>
    <row r="207" spans="1:34" ht="13.5">
      <c r="A207" s="9">
        <v>205</v>
      </c>
      <c r="B207" s="9"/>
      <c r="C207" s="11" t="s">
        <v>751</v>
      </c>
      <c r="D207" s="31" t="s">
        <v>870</v>
      </c>
      <c r="E207" s="12">
        <f t="shared" si="24"/>
        <v>2</v>
      </c>
      <c r="F207" s="13">
        <f t="shared" si="25"/>
        <v>1</v>
      </c>
      <c r="G207" s="10">
        <f t="shared" si="26"/>
        <v>2</v>
      </c>
      <c r="H207" s="10">
        <f t="shared" si="27"/>
        <v>4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>
        <v>4</v>
      </c>
      <c r="AA207" s="10"/>
      <c r="AB207" s="10"/>
      <c r="AC207" s="10"/>
      <c r="AD207" s="10"/>
      <c r="AE207" s="10"/>
      <c r="AF207" s="10"/>
      <c r="AG207" s="10"/>
      <c r="AH207" s="10"/>
    </row>
    <row r="208" spans="1:34" ht="13.5">
      <c r="A208" s="9">
        <v>205</v>
      </c>
      <c r="B208" s="9"/>
      <c r="C208" s="11" t="s">
        <v>476</v>
      </c>
      <c r="D208" s="31" t="s">
        <v>870</v>
      </c>
      <c r="E208" s="12">
        <f t="shared" si="24"/>
        <v>2</v>
      </c>
      <c r="F208" s="13">
        <f t="shared" si="25"/>
        <v>1</v>
      </c>
      <c r="G208" s="10">
        <f t="shared" si="26"/>
        <v>2</v>
      </c>
      <c r="H208" s="10">
        <f t="shared" si="27"/>
        <v>4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>
        <v>4</v>
      </c>
      <c r="AA208" s="10"/>
      <c r="AB208" s="10"/>
      <c r="AC208" s="10"/>
      <c r="AD208" s="10"/>
      <c r="AE208" s="10"/>
      <c r="AF208" s="10"/>
      <c r="AG208" s="10"/>
      <c r="AH208" s="10"/>
    </row>
    <row r="209" spans="1:34" ht="13.5">
      <c r="A209" s="9">
        <v>205</v>
      </c>
      <c r="B209" s="9"/>
      <c r="C209" s="11" t="s">
        <v>760</v>
      </c>
      <c r="D209" s="11" t="s">
        <v>928</v>
      </c>
      <c r="E209" s="12">
        <f t="shared" si="24"/>
        <v>2</v>
      </c>
      <c r="F209" s="13">
        <f t="shared" si="25"/>
        <v>1</v>
      </c>
      <c r="G209" s="10">
        <f t="shared" si="26"/>
        <v>2</v>
      </c>
      <c r="H209" s="10">
        <f t="shared" si="27"/>
        <v>4</v>
      </c>
      <c r="I209" s="10"/>
      <c r="J209" s="10"/>
      <c r="K209" s="10"/>
      <c r="L209" s="10"/>
      <c r="M209" s="10"/>
      <c r="N209" s="10"/>
      <c r="O209" s="10"/>
      <c r="P209" s="10">
        <v>4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3.5">
      <c r="A210" s="9">
        <v>205</v>
      </c>
      <c r="B210" s="9"/>
      <c r="C210" s="11" t="s">
        <v>776</v>
      </c>
      <c r="D210" s="11" t="s">
        <v>926</v>
      </c>
      <c r="E210" s="12">
        <f t="shared" si="24"/>
        <v>2</v>
      </c>
      <c r="F210" s="13">
        <f t="shared" si="25"/>
        <v>1</v>
      </c>
      <c r="G210" s="10">
        <f t="shared" si="26"/>
        <v>2</v>
      </c>
      <c r="H210" s="10">
        <f t="shared" si="27"/>
        <v>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>
        <v>4</v>
      </c>
      <c r="AA210" s="10"/>
      <c r="AB210" s="10"/>
      <c r="AC210" s="10"/>
      <c r="AD210" s="10"/>
      <c r="AE210" s="10"/>
      <c r="AF210" s="10"/>
      <c r="AG210" s="10"/>
      <c r="AH210" s="10"/>
    </row>
    <row r="211" spans="1:34" ht="13.5">
      <c r="A211" s="9">
        <v>205</v>
      </c>
      <c r="B211" s="9"/>
      <c r="C211" s="11" t="s">
        <v>355</v>
      </c>
      <c r="D211" s="11" t="s">
        <v>541</v>
      </c>
      <c r="E211" s="12">
        <f t="shared" si="24"/>
        <v>2</v>
      </c>
      <c r="F211" s="13">
        <f t="shared" si="25"/>
        <v>1</v>
      </c>
      <c r="G211" s="10">
        <f t="shared" si="26"/>
        <v>2</v>
      </c>
      <c r="H211" s="10">
        <f t="shared" si="27"/>
        <v>4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>
        <v>4</v>
      </c>
      <c r="AF211" s="10"/>
      <c r="AG211" s="10"/>
      <c r="AH211" s="10"/>
    </row>
    <row r="212" spans="1:34" ht="13.5">
      <c r="A212" s="9">
        <v>205</v>
      </c>
      <c r="B212" s="9"/>
      <c r="C212" s="31" t="s">
        <v>948</v>
      </c>
      <c r="D212" s="11" t="s">
        <v>746</v>
      </c>
      <c r="E212" s="12">
        <f t="shared" si="24"/>
        <v>2</v>
      </c>
      <c r="F212" s="13">
        <f t="shared" si="25"/>
        <v>1</v>
      </c>
      <c r="G212" s="10">
        <f t="shared" si="26"/>
        <v>2</v>
      </c>
      <c r="H212" s="10">
        <f t="shared" si="27"/>
        <v>4</v>
      </c>
      <c r="I212" s="10"/>
      <c r="J212" s="10"/>
      <c r="K212" s="10"/>
      <c r="L212" s="10"/>
      <c r="M212" s="10"/>
      <c r="N212" s="10"/>
      <c r="O212" s="10"/>
      <c r="P212" s="10">
        <v>4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3.5">
      <c r="A213" s="9">
        <v>211</v>
      </c>
      <c r="B213" s="9"/>
      <c r="C213" s="11" t="s">
        <v>489</v>
      </c>
      <c r="D213" s="11" t="s">
        <v>929</v>
      </c>
      <c r="E213" s="12">
        <f t="shared" si="24"/>
        <v>1.9</v>
      </c>
      <c r="F213" s="13">
        <f t="shared" si="25"/>
        <v>2</v>
      </c>
      <c r="G213" s="10">
        <f t="shared" si="26"/>
        <v>2</v>
      </c>
      <c r="H213" s="10">
        <f t="shared" si="27"/>
        <v>3.8</v>
      </c>
      <c r="I213" s="10"/>
      <c r="J213" s="10"/>
      <c r="K213" s="10"/>
      <c r="L213" s="10"/>
      <c r="M213" s="10"/>
      <c r="N213" s="10"/>
      <c r="O213" s="10"/>
      <c r="P213" s="10"/>
      <c r="Q213" s="10">
        <v>2.8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>
        <v>1</v>
      </c>
      <c r="AB213" s="10"/>
      <c r="AC213" s="10"/>
      <c r="AD213" s="10"/>
      <c r="AE213" s="10"/>
      <c r="AF213" s="10"/>
      <c r="AG213" s="10"/>
      <c r="AH213" s="10"/>
    </row>
    <row r="214" spans="1:34" ht="13.5">
      <c r="A214" s="9">
        <v>211</v>
      </c>
      <c r="B214" s="9"/>
      <c r="C214" s="11" t="s">
        <v>490</v>
      </c>
      <c r="D214" s="11" t="s">
        <v>929</v>
      </c>
      <c r="E214" s="12">
        <f t="shared" si="24"/>
        <v>1.9</v>
      </c>
      <c r="F214" s="13">
        <f t="shared" si="25"/>
        <v>2</v>
      </c>
      <c r="G214" s="10">
        <f t="shared" si="26"/>
        <v>2</v>
      </c>
      <c r="H214" s="10">
        <f t="shared" si="27"/>
        <v>3.8</v>
      </c>
      <c r="I214" s="10"/>
      <c r="J214" s="10"/>
      <c r="K214" s="10"/>
      <c r="L214" s="10"/>
      <c r="M214" s="10"/>
      <c r="N214" s="10"/>
      <c r="O214" s="10"/>
      <c r="P214" s="10"/>
      <c r="Q214" s="10">
        <v>2.8</v>
      </c>
      <c r="R214" s="10"/>
      <c r="S214" s="10"/>
      <c r="T214" s="10"/>
      <c r="U214" s="10"/>
      <c r="V214" s="10"/>
      <c r="W214" s="10"/>
      <c r="X214" s="10"/>
      <c r="Y214" s="10"/>
      <c r="Z214" s="10"/>
      <c r="AA214" s="10">
        <v>1</v>
      </c>
      <c r="AB214" s="10"/>
      <c r="AC214" s="10"/>
      <c r="AD214" s="10"/>
      <c r="AE214" s="10"/>
      <c r="AF214" s="10"/>
      <c r="AG214" s="10"/>
      <c r="AH214" s="10"/>
    </row>
    <row r="215" spans="1:34" ht="13.5">
      <c r="A215" s="9">
        <v>213</v>
      </c>
      <c r="B215" s="9"/>
      <c r="C215" s="11" t="s">
        <v>566</v>
      </c>
      <c r="D215" s="11" t="s">
        <v>660</v>
      </c>
      <c r="E215" s="12">
        <f t="shared" si="24"/>
        <v>1.75</v>
      </c>
      <c r="F215" s="13">
        <f t="shared" si="25"/>
        <v>1</v>
      </c>
      <c r="G215" s="10">
        <f t="shared" si="26"/>
        <v>2</v>
      </c>
      <c r="H215" s="10">
        <f t="shared" si="27"/>
        <v>3.5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>
        <v>3.5</v>
      </c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3.5">
      <c r="A216" s="9">
        <v>213</v>
      </c>
      <c r="B216" s="9"/>
      <c r="C216" s="11" t="s">
        <v>1</v>
      </c>
      <c r="D216" s="9" t="s">
        <v>924</v>
      </c>
      <c r="E216" s="12">
        <f t="shared" si="24"/>
        <v>1.75</v>
      </c>
      <c r="F216" s="13">
        <f t="shared" si="25"/>
        <v>1</v>
      </c>
      <c r="G216" s="10">
        <f t="shared" si="26"/>
        <v>2</v>
      </c>
      <c r="H216" s="10">
        <f t="shared" si="27"/>
        <v>3.5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>
        <v>3.5</v>
      </c>
      <c r="AB216" s="10"/>
      <c r="AC216" s="10"/>
      <c r="AD216" s="10"/>
      <c r="AE216" s="10"/>
      <c r="AF216" s="10"/>
      <c r="AG216" s="10"/>
      <c r="AH216" s="10"/>
    </row>
    <row r="217" spans="1:34" ht="13.5">
      <c r="A217" s="9">
        <v>213</v>
      </c>
      <c r="B217" s="9"/>
      <c r="C217" s="9" t="s">
        <v>485</v>
      </c>
      <c r="D217" s="30" t="s">
        <v>896</v>
      </c>
      <c r="E217" s="12">
        <f t="shared" si="24"/>
        <v>1.75</v>
      </c>
      <c r="F217" s="13">
        <f t="shared" si="25"/>
        <v>1</v>
      </c>
      <c r="G217" s="10">
        <f t="shared" si="26"/>
        <v>2</v>
      </c>
      <c r="H217" s="10">
        <f t="shared" si="27"/>
        <v>3.5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>
        <v>3.5</v>
      </c>
      <c r="AB217" s="10"/>
      <c r="AC217" s="10"/>
      <c r="AD217" s="10"/>
      <c r="AE217" s="10"/>
      <c r="AF217" s="10"/>
      <c r="AG217" s="10"/>
      <c r="AH217" s="10"/>
    </row>
    <row r="218" spans="1:34" ht="13.5">
      <c r="A218" s="9">
        <v>213</v>
      </c>
      <c r="B218" s="9"/>
      <c r="C218" s="9" t="s">
        <v>484</v>
      </c>
      <c r="D218" s="30" t="s">
        <v>896</v>
      </c>
      <c r="E218" s="12">
        <f t="shared" si="24"/>
        <v>1.75</v>
      </c>
      <c r="F218" s="13">
        <f t="shared" si="25"/>
        <v>1</v>
      </c>
      <c r="G218" s="10">
        <f t="shared" si="26"/>
        <v>2</v>
      </c>
      <c r="H218" s="10">
        <f t="shared" si="27"/>
        <v>3.5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>
        <v>3.5</v>
      </c>
      <c r="AB218" s="10"/>
      <c r="AC218" s="10"/>
      <c r="AD218" s="10"/>
      <c r="AE218" s="10"/>
      <c r="AF218" s="10"/>
      <c r="AG218" s="10"/>
      <c r="AH218" s="10"/>
    </row>
    <row r="219" spans="1:34" ht="13.5">
      <c r="A219" s="9">
        <v>213</v>
      </c>
      <c r="B219" s="9"/>
      <c r="C219" s="30" t="s">
        <v>952</v>
      </c>
      <c r="D219" s="30" t="s">
        <v>896</v>
      </c>
      <c r="E219" s="12">
        <f t="shared" si="24"/>
        <v>1.75</v>
      </c>
      <c r="F219" s="13">
        <f t="shared" si="25"/>
        <v>1</v>
      </c>
      <c r="G219" s="10">
        <f t="shared" si="26"/>
        <v>2</v>
      </c>
      <c r="H219" s="10">
        <f t="shared" si="27"/>
        <v>3.5</v>
      </c>
      <c r="I219" s="10"/>
      <c r="J219" s="10"/>
      <c r="K219" s="10"/>
      <c r="L219" s="10"/>
      <c r="M219" s="10"/>
      <c r="N219" s="10"/>
      <c r="O219" s="10"/>
      <c r="P219" s="10"/>
      <c r="Q219" s="10">
        <v>3.5</v>
      </c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3.5">
      <c r="A220" s="9">
        <v>213</v>
      </c>
      <c r="B220" s="9"/>
      <c r="C220" s="30" t="s">
        <v>953</v>
      </c>
      <c r="D220" s="30" t="s">
        <v>896</v>
      </c>
      <c r="E220" s="12">
        <f t="shared" si="24"/>
        <v>1.75</v>
      </c>
      <c r="F220" s="13">
        <f t="shared" si="25"/>
        <v>1</v>
      </c>
      <c r="G220" s="10">
        <f t="shared" si="26"/>
        <v>2</v>
      </c>
      <c r="H220" s="10">
        <f t="shared" si="27"/>
        <v>3.5</v>
      </c>
      <c r="I220" s="10"/>
      <c r="J220" s="10"/>
      <c r="K220" s="10"/>
      <c r="L220" s="10"/>
      <c r="M220" s="10"/>
      <c r="N220" s="10"/>
      <c r="O220" s="10"/>
      <c r="P220" s="10"/>
      <c r="Q220" s="10">
        <v>3.5</v>
      </c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3.5">
      <c r="A221" s="9">
        <v>213</v>
      </c>
      <c r="B221" s="9"/>
      <c r="C221" s="11" t="s">
        <v>588</v>
      </c>
      <c r="D221" s="31" t="s">
        <v>923</v>
      </c>
      <c r="E221" s="12">
        <f t="shared" si="24"/>
        <v>1.75</v>
      </c>
      <c r="F221" s="13">
        <f t="shared" si="25"/>
        <v>1</v>
      </c>
      <c r="G221" s="10">
        <f t="shared" si="26"/>
        <v>2</v>
      </c>
      <c r="H221" s="10">
        <f t="shared" si="27"/>
        <v>3.5</v>
      </c>
      <c r="I221" s="10"/>
      <c r="J221" s="10"/>
      <c r="K221" s="10"/>
      <c r="L221" s="10"/>
      <c r="M221" s="10"/>
      <c r="N221" s="10"/>
      <c r="O221" s="10"/>
      <c r="P221" s="10"/>
      <c r="Q221" s="10">
        <v>3.5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3.5">
      <c r="A222" s="9">
        <v>213</v>
      </c>
      <c r="B222" s="9"/>
      <c r="C222" s="11" t="s">
        <v>610</v>
      </c>
      <c r="D222" s="11" t="s">
        <v>502</v>
      </c>
      <c r="E222" s="12">
        <f t="shared" si="24"/>
        <v>1.75</v>
      </c>
      <c r="F222" s="13">
        <f t="shared" si="25"/>
        <v>1</v>
      </c>
      <c r="G222" s="10">
        <f t="shared" si="26"/>
        <v>2</v>
      </c>
      <c r="H222" s="10">
        <f t="shared" si="27"/>
        <v>3.5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>
        <v>3.5</v>
      </c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3.5">
      <c r="A223" s="9">
        <v>213</v>
      </c>
      <c r="B223" s="9"/>
      <c r="C223" s="11" t="s">
        <v>609</v>
      </c>
      <c r="D223" s="11" t="s">
        <v>502</v>
      </c>
      <c r="E223" s="12">
        <f t="shared" si="24"/>
        <v>1.75</v>
      </c>
      <c r="F223" s="13">
        <f t="shared" si="25"/>
        <v>1</v>
      </c>
      <c r="G223" s="10">
        <f t="shared" si="26"/>
        <v>2</v>
      </c>
      <c r="H223" s="10">
        <f t="shared" si="27"/>
        <v>3.5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>
        <v>3.5</v>
      </c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3.5">
      <c r="A224" s="9">
        <v>222</v>
      </c>
      <c r="B224" s="9"/>
      <c r="C224" s="11" t="s">
        <v>987</v>
      </c>
      <c r="D224" s="11" t="s">
        <v>735</v>
      </c>
      <c r="E224" s="12">
        <f t="shared" si="24"/>
        <v>1.7333333333333332</v>
      </c>
      <c r="F224" s="13">
        <f t="shared" si="25"/>
        <v>4</v>
      </c>
      <c r="G224" s="10">
        <f>IF(F224&lt;3,2,F224)-1</f>
        <v>3</v>
      </c>
      <c r="H224" s="10">
        <f>SUM(I224:AH224)-1</f>
        <v>5.199999999999999</v>
      </c>
      <c r="I224" s="10"/>
      <c r="J224" s="10"/>
      <c r="K224" s="10"/>
      <c r="L224" s="10"/>
      <c r="M224" s="10"/>
      <c r="N224" s="10"/>
      <c r="O224" s="10"/>
      <c r="P224" s="10"/>
      <c r="Q224" s="10">
        <v>2.1</v>
      </c>
      <c r="R224" s="10"/>
      <c r="S224" s="10"/>
      <c r="T224" s="10"/>
      <c r="U224" s="10"/>
      <c r="V224" s="10">
        <v>1</v>
      </c>
      <c r="W224" s="10"/>
      <c r="X224" s="10"/>
      <c r="Y224" s="10"/>
      <c r="Z224" s="10"/>
      <c r="AA224" s="10">
        <v>1</v>
      </c>
      <c r="AB224" s="10"/>
      <c r="AC224" s="10"/>
      <c r="AD224" s="10"/>
      <c r="AE224" s="10"/>
      <c r="AF224" s="10">
        <v>2.1</v>
      </c>
      <c r="AG224" s="10"/>
      <c r="AH224" s="10"/>
    </row>
    <row r="225" spans="1:34" ht="13.5">
      <c r="A225" s="9">
        <v>223</v>
      </c>
      <c r="B225" s="9"/>
      <c r="C225" s="9" t="s">
        <v>378</v>
      </c>
      <c r="D225" s="11" t="s">
        <v>537</v>
      </c>
      <c r="E225" s="12">
        <f t="shared" si="24"/>
        <v>1.5999999999999999</v>
      </c>
      <c r="F225" s="13">
        <f t="shared" si="25"/>
        <v>4</v>
      </c>
      <c r="G225" s="10">
        <f>IF(F225&lt;3,2,F225)-1</f>
        <v>3</v>
      </c>
      <c r="H225" s="10">
        <f>SUM(I225:AH225)-1</f>
        <v>4.8</v>
      </c>
      <c r="I225" s="10"/>
      <c r="J225" s="10"/>
      <c r="K225" s="10"/>
      <c r="L225" s="10"/>
      <c r="M225" s="10"/>
      <c r="N225" s="10"/>
      <c r="O225" s="10"/>
      <c r="P225" s="10"/>
      <c r="Q225" s="10">
        <v>2.8</v>
      </c>
      <c r="R225" s="10"/>
      <c r="S225" s="10"/>
      <c r="T225" s="10"/>
      <c r="U225" s="10"/>
      <c r="V225" s="10">
        <v>1</v>
      </c>
      <c r="W225" s="10"/>
      <c r="X225" s="10"/>
      <c r="Y225" s="10"/>
      <c r="Z225" s="10"/>
      <c r="AA225" s="10">
        <v>1</v>
      </c>
      <c r="AB225" s="10"/>
      <c r="AC225" s="10"/>
      <c r="AD225" s="10"/>
      <c r="AE225" s="10"/>
      <c r="AF225" s="10">
        <v>1</v>
      </c>
      <c r="AG225" s="10"/>
      <c r="AH225" s="10"/>
    </row>
    <row r="226" spans="1:34" ht="13.5">
      <c r="A226" s="9">
        <v>224</v>
      </c>
      <c r="B226" s="9"/>
      <c r="C226" s="11" t="s">
        <v>748</v>
      </c>
      <c r="D226" s="9" t="s">
        <v>924</v>
      </c>
      <c r="E226" s="12">
        <f t="shared" si="24"/>
        <v>1.4</v>
      </c>
      <c r="F226" s="13">
        <f t="shared" si="25"/>
        <v>1</v>
      </c>
      <c r="G226" s="10">
        <f aca="true" t="shared" si="28" ref="G226:G289">IF(F226&lt;3,2,F226)</f>
        <v>2</v>
      </c>
      <c r="H226" s="10">
        <f aca="true" t="shared" si="29" ref="H226:H289">SUM(I226:AH226)</f>
        <v>2.8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>
        <v>2.8</v>
      </c>
      <c r="AG226" s="10"/>
      <c r="AH226" s="10"/>
    </row>
    <row r="227" spans="1:34" ht="13.5">
      <c r="A227" s="9">
        <v>224</v>
      </c>
      <c r="B227" s="9"/>
      <c r="C227" s="11" t="s">
        <v>961</v>
      </c>
      <c r="D227" s="9" t="s">
        <v>924</v>
      </c>
      <c r="E227" s="12">
        <f t="shared" si="24"/>
        <v>1.4</v>
      </c>
      <c r="F227" s="13">
        <f t="shared" si="25"/>
        <v>1</v>
      </c>
      <c r="G227" s="10">
        <f t="shared" si="28"/>
        <v>2</v>
      </c>
      <c r="H227" s="10">
        <f t="shared" si="29"/>
        <v>2.8</v>
      </c>
      <c r="I227" s="10"/>
      <c r="J227" s="10"/>
      <c r="K227" s="10"/>
      <c r="L227" s="10"/>
      <c r="M227" s="10"/>
      <c r="N227" s="10"/>
      <c r="O227" s="10"/>
      <c r="P227" s="10"/>
      <c r="Q227" s="10">
        <v>2.8</v>
      </c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3.5">
      <c r="A228" s="9">
        <v>224</v>
      </c>
      <c r="B228" s="9"/>
      <c r="C228" s="11" t="s">
        <v>739</v>
      </c>
      <c r="D228" s="9" t="s">
        <v>924</v>
      </c>
      <c r="E228" s="12">
        <f t="shared" si="24"/>
        <v>1.4</v>
      </c>
      <c r="F228" s="13">
        <f t="shared" si="25"/>
        <v>1</v>
      </c>
      <c r="G228" s="10">
        <f t="shared" si="28"/>
        <v>2</v>
      </c>
      <c r="H228" s="10">
        <f t="shared" si="29"/>
        <v>2.8</v>
      </c>
      <c r="I228" s="10"/>
      <c r="J228" s="10"/>
      <c r="K228" s="10"/>
      <c r="L228" s="10"/>
      <c r="M228" s="10"/>
      <c r="N228" s="10"/>
      <c r="O228" s="10"/>
      <c r="P228" s="10"/>
      <c r="Q228" s="10">
        <v>2.8</v>
      </c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3.5">
      <c r="A229" s="9">
        <v>224</v>
      </c>
      <c r="B229" s="9"/>
      <c r="C229" s="11" t="s">
        <v>762</v>
      </c>
      <c r="D229" s="11" t="s">
        <v>538</v>
      </c>
      <c r="E229" s="12">
        <f t="shared" si="24"/>
        <v>1.4</v>
      </c>
      <c r="F229" s="13">
        <f t="shared" si="25"/>
        <v>1</v>
      </c>
      <c r="G229" s="10">
        <f t="shared" si="28"/>
        <v>2</v>
      </c>
      <c r="H229" s="10">
        <f t="shared" si="29"/>
        <v>2.8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>
        <v>2.8</v>
      </c>
      <c r="AG229" s="10"/>
      <c r="AH229" s="10"/>
    </row>
    <row r="230" spans="1:34" ht="13.5">
      <c r="A230" s="9">
        <v>224</v>
      </c>
      <c r="B230" s="9"/>
      <c r="C230" s="11" t="s">
        <v>617</v>
      </c>
      <c r="D230" s="9" t="s">
        <v>539</v>
      </c>
      <c r="E230" s="12">
        <f t="shared" si="24"/>
        <v>1.4</v>
      </c>
      <c r="F230" s="13">
        <f t="shared" si="25"/>
        <v>1</v>
      </c>
      <c r="G230" s="10">
        <f t="shared" si="28"/>
        <v>2</v>
      </c>
      <c r="H230" s="10">
        <f t="shared" si="29"/>
        <v>2.8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>
        <v>2.8</v>
      </c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3.5">
      <c r="A231" s="9">
        <v>224</v>
      </c>
      <c r="B231" s="9"/>
      <c r="C231" s="11" t="s">
        <v>962</v>
      </c>
      <c r="D231" s="9" t="s">
        <v>167</v>
      </c>
      <c r="E231" s="12">
        <f t="shared" si="24"/>
        <v>1.4</v>
      </c>
      <c r="F231" s="13">
        <f t="shared" si="25"/>
        <v>1</v>
      </c>
      <c r="G231" s="10">
        <f t="shared" si="28"/>
        <v>2</v>
      </c>
      <c r="H231" s="10">
        <f t="shared" si="29"/>
        <v>2.8</v>
      </c>
      <c r="I231" s="10"/>
      <c r="J231" s="10"/>
      <c r="K231" s="10"/>
      <c r="L231" s="10"/>
      <c r="M231" s="10"/>
      <c r="N231" s="10"/>
      <c r="O231" s="10"/>
      <c r="P231" s="10"/>
      <c r="Q231" s="10">
        <v>2.8</v>
      </c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3.5">
      <c r="A232" s="9">
        <v>224</v>
      </c>
      <c r="B232" s="9"/>
      <c r="C232" s="31" t="s">
        <v>958</v>
      </c>
      <c r="D232" s="9" t="s">
        <v>167</v>
      </c>
      <c r="E232" s="12">
        <f t="shared" si="24"/>
        <v>1.4</v>
      </c>
      <c r="F232" s="13">
        <f t="shared" si="25"/>
        <v>1</v>
      </c>
      <c r="G232" s="10">
        <f t="shared" si="28"/>
        <v>2</v>
      </c>
      <c r="H232" s="10">
        <f t="shared" si="29"/>
        <v>2.8</v>
      </c>
      <c r="I232" s="10"/>
      <c r="J232" s="10"/>
      <c r="K232" s="10"/>
      <c r="L232" s="10"/>
      <c r="M232" s="10"/>
      <c r="N232" s="10"/>
      <c r="O232" s="10"/>
      <c r="P232" s="10"/>
      <c r="Q232" s="10">
        <v>2.8</v>
      </c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3.5">
      <c r="A233" s="9">
        <v>231</v>
      </c>
      <c r="B233" s="9"/>
      <c r="C233" s="11" t="s">
        <v>988</v>
      </c>
      <c r="D233" s="11" t="s">
        <v>539</v>
      </c>
      <c r="E233" s="12">
        <f t="shared" si="24"/>
        <v>1.3666666666666665</v>
      </c>
      <c r="F233" s="13">
        <f t="shared" si="25"/>
        <v>3</v>
      </c>
      <c r="G233" s="10">
        <f t="shared" si="28"/>
        <v>3</v>
      </c>
      <c r="H233" s="10">
        <f t="shared" si="29"/>
        <v>4.1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>
        <v>1</v>
      </c>
      <c r="W233" s="10"/>
      <c r="X233" s="10"/>
      <c r="Y233" s="10"/>
      <c r="Z233" s="10"/>
      <c r="AA233" s="10">
        <v>1</v>
      </c>
      <c r="AB233" s="10"/>
      <c r="AC233" s="10"/>
      <c r="AD233" s="10"/>
      <c r="AE233" s="10"/>
      <c r="AF233" s="10">
        <v>2.1</v>
      </c>
      <c r="AG233" s="10"/>
      <c r="AH233" s="10"/>
    </row>
    <row r="234" spans="1:34" ht="13.5">
      <c r="A234" s="9">
        <v>232</v>
      </c>
      <c r="B234" s="9"/>
      <c r="C234" s="11" t="s">
        <v>611</v>
      </c>
      <c r="D234" s="11" t="s">
        <v>663</v>
      </c>
      <c r="E234" s="12">
        <f t="shared" si="24"/>
        <v>1.05</v>
      </c>
      <c r="F234" s="13">
        <f t="shared" si="25"/>
        <v>1</v>
      </c>
      <c r="G234" s="10">
        <f t="shared" si="28"/>
        <v>2</v>
      </c>
      <c r="H234" s="10">
        <f t="shared" si="29"/>
        <v>2.1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>
        <v>2.1</v>
      </c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3.5">
      <c r="A235" s="9">
        <v>232</v>
      </c>
      <c r="B235" s="9"/>
      <c r="C235" s="11" t="s">
        <v>584</v>
      </c>
      <c r="D235" s="11" t="s">
        <v>663</v>
      </c>
      <c r="E235" s="12">
        <f t="shared" si="24"/>
        <v>1.05</v>
      </c>
      <c r="F235" s="13">
        <f t="shared" si="25"/>
        <v>1</v>
      </c>
      <c r="G235" s="10">
        <f t="shared" si="28"/>
        <v>2</v>
      </c>
      <c r="H235" s="10">
        <f t="shared" si="29"/>
        <v>2.1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>
        <v>2.1</v>
      </c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3.5">
      <c r="A236" s="9">
        <v>232</v>
      </c>
      <c r="B236" s="9"/>
      <c r="C236" s="31" t="s">
        <v>957</v>
      </c>
      <c r="D236" s="11" t="s">
        <v>928</v>
      </c>
      <c r="E236" s="12">
        <f t="shared" si="24"/>
        <v>1.05</v>
      </c>
      <c r="F236" s="13">
        <f t="shared" si="25"/>
        <v>1</v>
      </c>
      <c r="G236" s="10">
        <f t="shared" si="28"/>
        <v>2</v>
      </c>
      <c r="H236" s="10">
        <f t="shared" si="29"/>
        <v>2.1</v>
      </c>
      <c r="I236" s="10"/>
      <c r="J236" s="10"/>
      <c r="K236" s="10"/>
      <c r="L236" s="10"/>
      <c r="M236" s="10"/>
      <c r="N236" s="10"/>
      <c r="O236" s="10"/>
      <c r="P236" s="10"/>
      <c r="Q236" s="10">
        <v>2.1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3.5">
      <c r="A237" s="9">
        <v>232</v>
      </c>
      <c r="B237" s="9"/>
      <c r="C237" s="11" t="s">
        <v>162</v>
      </c>
      <c r="D237" s="11" t="s">
        <v>927</v>
      </c>
      <c r="E237" s="12">
        <f t="shared" si="24"/>
        <v>1.05</v>
      </c>
      <c r="F237" s="13">
        <f t="shared" si="25"/>
        <v>1</v>
      </c>
      <c r="G237" s="10">
        <f t="shared" si="28"/>
        <v>2</v>
      </c>
      <c r="H237" s="10">
        <f t="shared" si="29"/>
        <v>2.1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>
        <v>2.1</v>
      </c>
      <c r="AB237" s="10"/>
      <c r="AC237" s="10"/>
      <c r="AD237" s="10"/>
      <c r="AE237" s="10"/>
      <c r="AF237" s="10"/>
      <c r="AG237" s="10"/>
      <c r="AH237" s="10"/>
    </row>
    <row r="238" spans="1:34" ht="13.5">
      <c r="A238" s="9">
        <v>232</v>
      </c>
      <c r="B238" s="9"/>
      <c r="C238" s="30" t="s">
        <v>956</v>
      </c>
      <c r="D238" s="11" t="s">
        <v>925</v>
      </c>
      <c r="E238" s="12">
        <f t="shared" si="24"/>
        <v>1.05</v>
      </c>
      <c r="F238" s="13">
        <f t="shared" si="25"/>
        <v>1</v>
      </c>
      <c r="G238" s="10">
        <f t="shared" si="28"/>
        <v>2</v>
      </c>
      <c r="H238" s="10">
        <f t="shared" si="29"/>
        <v>2.1</v>
      </c>
      <c r="I238" s="10"/>
      <c r="J238" s="10"/>
      <c r="K238" s="10"/>
      <c r="L238" s="10"/>
      <c r="M238" s="10"/>
      <c r="N238" s="10"/>
      <c r="O238" s="10"/>
      <c r="P238" s="10"/>
      <c r="Q238" s="10">
        <v>2.1</v>
      </c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3.5">
      <c r="A239" s="9">
        <v>232</v>
      </c>
      <c r="B239" s="9"/>
      <c r="C239" s="30" t="s">
        <v>954</v>
      </c>
      <c r="D239" s="11" t="s">
        <v>925</v>
      </c>
      <c r="E239" s="12">
        <f t="shared" si="24"/>
        <v>1.05</v>
      </c>
      <c r="F239" s="13">
        <f t="shared" si="25"/>
        <v>1</v>
      </c>
      <c r="G239" s="10">
        <f t="shared" si="28"/>
        <v>2</v>
      </c>
      <c r="H239" s="10">
        <f t="shared" si="29"/>
        <v>2.1</v>
      </c>
      <c r="I239" s="10"/>
      <c r="J239" s="10"/>
      <c r="K239" s="10"/>
      <c r="L239" s="10"/>
      <c r="M239" s="10"/>
      <c r="N239" s="10"/>
      <c r="O239" s="10"/>
      <c r="P239" s="10"/>
      <c r="Q239" s="10">
        <v>2.1</v>
      </c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3.5">
      <c r="A240" s="9">
        <v>232</v>
      </c>
      <c r="B240" s="9"/>
      <c r="C240" s="9" t="s">
        <v>486</v>
      </c>
      <c r="D240" s="9" t="s">
        <v>924</v>
      </c>
      <c r="E240" s="12">
        <f t="shared" si="24"/>
        <v>1.05</v>
      </c>
      <c r="F240" s="13">
        <f t="shared" si="25"/>
        <v>1</v>
      </c>
      <c r="G240" s="10">
        <f t="shared" si="28"/>
        <v>2</v>
      </c>
      <c r="H240" s="10">
        <f t="shared" si="29"/>
        <v>2.1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>
        <v>2.1</v>
      </c>
      <c r="AB240" s="10"/>
      <c r="AC240" s="10"/>
      <c r="AD240" s="10"/>
      <c r="AE240" s="10"/>
      <c r="AF240" s="10"/>
      <c r="AG240" s="10"/>
      <c r="AH240" s="10"/>
    </row>
    <row r="241" spans="1:34" ht="13.5">
      <c r="A241" s="9">
        <v>232</v>
      </c>
      <c r="B241" s="9"/>
      <c r="C241" s="11" t="s">
        <v>986</v>
      </c>
      <c r="D241" s="11" t="s">
        <v>533</v>
      </c>
      <c r="E241" s="12">
        <f t="shared" si="24"/>
        <v>1.05</v>
      </c>
      <c r="F241" s="13">
        <f t="shared" si="25"/>
        <v>1</v>
      </c>
      <c r="G241" s="10">
        <f t="shared" si="28"/>
        <v>2</v>
      </c>
      <c r="H241" s="10">
        <f t="shared" si="29"/>
        <v>2.1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>
        <v>2.1</v>
      </c>
      <c r="AB241" s="10"/>
      <c r="AC241" s="10"/>
      <c r="AD241" s="10"/>
      <c r="AE241" s="10"/>
      <c r="AF241" s="10"/>
      <c r="AG241" s="10"/>
      <c r="AH241" s="10"/>
    </row>
    <row r="242" spans="1:34" ht="13.5">
      <c r="A242" s="9">
        <v>232</v>
      </c>
      <c r="B242" s="9"/>
      <c r="C242" s="11" t="s">
        <v>719</v>
      </c>
      <c r="D242" s="31" t="s">
        <v>923</v>
      </c>
      <c r="E242" s="12">
        <f t="shared" si="24"/>
        <v>1.05</v>
      </c>
      <c r="F242" s="13">
        <f t="shared" si="25"/>
        <v>1</v>
      </c>
      <c r="G242" s="10">
        <f t="shared" si="28"/>
        <v>2</v>
      </c>
      <c r="H242" s="10">
        <f t="shared" si="29"/>
        <v>2.1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>
        <v>2.1</v>
      </c>
      <c r="AG242" s="10"/>
      <c r="AH242" s="10"/>
    </row>
    <row r="243" spans="1:34" ht="13.5">
      <c r="A243" s="9">
        <v>232</v>
      </c>
      <c r="B243" s="9"/>
      <c r="C243" s="11" t="s">
        <v>772</v>
      </c>
      <c r="D243" s="31" t="s">
        <v>923</v>
      </c>
      <c r="E243" s="12">
        <f t="shared" si="24"/>
        <v>1.05</v>
      </c>
      <c r="F243" s="13">
        <f t="shared" si="25"/>
        <v>1</v>
      </c>
      <c r="G243" s="10">
        <f t="shared" si="28"/>
        <v>2</v>
      </c>
      <c r="H243" s="10">
        <f t="shared" si="29"/>
        <v>2.1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>
        <v>2.1</v>
      </c>
      <c r="AG243" s="10"/>
      <c r="AH243" s="10"/>
    </row>
    <row r="244" spans="1:34" ht="13.5">
      <c r="A244" s="9">
        <v>232</v>
      </c>
      <c r="B244" s="9"/>
      <c r="C244" s="11" t="s">
        <v>38</v>
      </c>
      <c r="D244" s="11" t="s">
        <v>109</v>
      </c>
      <c r="E244" s="12">
        <f t="shared" si="24"/>
        <v>1.05</v>
      </c>
      <c r="F244" s="13">
        <f t="shared" si="25"/>
        <v>1</v>
      </c>
      <c r="G244" s="10">
        <f t="shared" si="28"/>
        <v>2</v>
      </c>
      <c r="H244" s="10">
        <f t="shared" si="29"/>
        <v>2.1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>
        <v>2.1</v>
      </c>
      <c r="AG244" s="10"/>
      <c r="AH244" s="10"/>
    </row>
    <row r="245" spans="1:34" ht="13.5">
      <c r="A245" s="9">
        <v>232</v>
      </c>
      <c r="B245" s="9"/>
      <c r="C245" s="11" t="s">
        <v>25</v>
      </c>
      <c r="D245" s="11" t="s">
        <v>109</v>
      </c>
      <c r="E245" s="12">
        <f t="shared" si="24"/>
        <v>1.05</v>
      </c>
      <c r="F245" s="13">
        <f t="shared" si="25"/>
        <v>1</v>
      </c>
      <c r="G245" s="10">
        <f t="shared" si="28"/>
        <v>2</v>
      </c>
      <c r="H245" s="10">
        <f t="shared" si="29"/>
        <v>2.1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>
        <v>2.1</v>
      </c>
      <c r="AG245" s="10"/>
      <c r="AH245" s="10"/>
    </row>
    <row r="246" spans="1:34" ht="13.5">
      <c r="A246" s="9">
        <v>232</v>
      </c>
      <c r="B246" s="9"/>
      <c r="C246" s="11" t="s">
        <v>372</v>
      </c>
      <c r="D246" s="11" t="s">
        <v>109</v>
      </c>
      <c r="E246" s="12">
        <f t="shared" si="24"/>
        <v>1.05</v>
      </c>
      <c r="F246" s="13">
        <f t="shared" si="25"/>
        <v>1</v>
      </c>
      <c r="G246" s="10">
        <f t="shared" si="28"/>
        <v>2</v>
      </c>
      <c r="H246" s="10">
        <f t="shared" si="29"/>
        <v>2.1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>
        <v>2.1</v>
      </c>
      <c r="AG246" s="10"/>
      <c r="AH246" s="10"/>
    </row>
    <row r="247" spans="1:34" ht="13.5">
      <c r="A247" s="9">
        <v>232</v>
      </c>
      <c r="B247" s="9"/>
      <c r="C247" s="11" t="s">
        <v>371</v>
      </c>
      <c r="D247" s="11" t="s">
        <v>109</v>
      </c>
      <c r="E247" s="12">
        <f t="shared" si="24"/>
        <v>1.05</v>
      </c>
      <c r="F247" s="13">
        <f t="shared" si="25"/>
        <v>1</v>
      </c>
      <c r="G247" s="10">
        <f t="shared" si="28"/>
        <v>2</v>
      </c>
      <c r="H247" s="10">
        <f t="shared" si="29"/>
        <v>2.1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>
        <v>2.1</v>
      </c>
      <c r="AG247" s="10"/>
      <c r="AH247" s="10"/>
    </row>
    <row r="248" spans="1:34" ht="13.5">
      <c r="A248" s="9">
        <v>232</v>
      </c>
      <c r="B248" s="9"/>
      <c r="C248" s="11" t="s">
        <v>373</v>
      </c>
      <c r="D248" s="11" t="s">
        <v>109</v>
      </c>
      <c r="E248" s="12">
        <f t="shared" si="24"/>
        <v>1.05</v>
      </c>
      <c r="F248" s="13">
        <f t="shared" si="25"/>
        <v>1</v>
      </c>
      <c r="G248" s="10">
        <f t="shared" si="28"/>
        <v>2</v>
      </c>
      <c r="H248" s="10">
        <f t="shared" si="29"/>
        <v>2.1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>
        <v>2.1</v>
      </c>
      <c r="AG248" s="10"/>
      <c r="AH248" s="10"/>
    </row>
    <row r="249" spans="1:34" ht="13.5">
      <c r="A249" s="9">
        <v>232</v>
      </c>
      <c r="B249" s="9"/>
      <c r="C249" s="11" t="s">
        <v>23</v>
      </c>
      <c r="D249" s="11" t="s">
        <v>109</v>
      </c>
      <c r="E249" s="12">
        <f t="shared" si="24"/>
        <v>1.05</v>
      </c>
      <c r="F249" s="13">
        <f t="shared" si="25"/>
        <v>1</v>
      </c>
      <c r="G249" s="10">
        <f t="shared" si="28"/>
        <v>2</v>
      </c>
      <c r="H249" s="10">
        <f t="shared" si="29"/>
        <v>2.1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>
        <v>2.1</v>
      </c>
      <c r="AG249" s="10"/>
      <c r="AH249" s="10"/>
    </row>
    <row r="250" spans="1:34" ht="13.5">
      <c r="A250" s="9">
        <v>232</v>
      </c>
      <c r="B250" s="9"/>
      <c r="C250" s="11" t="s">
        <v>375</v>
      </c>
      <c r="D250" s="11" t="s">
        <v>167</v>
      </c>
      <c r="E250" s="12">
        <f t="shared" si="24"/>
        <v>1.05</v>
      </c>
      <c r="F250" s="13">
        <f t="shared" si="25"/>
        <v>1</v>
      </c>
      <c r="G250" s="10">
        <f t="shared" si="28"/>
        <v>2</v>
      </c>
      <c r="H250" s="10">
        <f t="shared" si="29"/>
        <v>2.1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>
        <v>2.1</v>
      </c>
      <c r="AG250" s="10"/>
      <c r="AH250" s="10"/>
    </row>
    <row r="251" spans="1:34" ht="13.5">
      <c r="A251" s="9">
        <v>232</v>
      </c>
      <c r="B251" s="9"/>
      <c r="C251" s="11" t="s">
        <v>488</v>
      </c>
      <c r="D251" s="11" t="s">
        <v>167</v>
      </c>
      <c r="E251" s="12">
        <f t="shared" si="24"/>
        <v>1.05</v>
      </c>
      <c r="F251" s="13">
        <f t="shared" si="25"/>
        <v>1</v>
      </c>
      <c r="G251" s="10">
        <f t="shared" si="28"/>
        <v>2</v>
      </c>
      <c r="H251" s="10">
        <f t="shared" si="29"/>
        <v>2.1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>
        <v>2.1</v>
      </c>
      <c r="AB251" s="10"/>
      <c r="AC251" s="10"/>
      <c r="AD251" s="10"/>
      <c r="AE251" s="10"/>
      <c r="AF251" s="10"/>
      <c r="AG251" s="10"/>
      <c r="AH251" s="10"/>
    </row>
    <row r="252" spans="1:34" ht="13.5">
      <c r="A252" s="9">
        <v>232</v>
      </c>
      <c r="B252" s="9"/>
      <c r="C252" s="11" t="s">
        <v>614</v>
      </c>
      <c r="D252" s="9" t="s">
        <v>472</v>
      </c>
      <c r="E252" s="12">
        <f t="shared" si="24"/>
        <v>1.05</v>
      </c>
      <c r="F252" s="13">
        <f t="shared" si="25"/>
        <v>1</v>
      </c>
      <c r="G252" s="10">
        <f t="shared" si="28"/>
        <v>2</v>
      </c>
      <c r="H252" s="10">
        <f t="shared" si="29"/>
        <v>2.1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>
        <v>2.1</v>
      </c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3.5">
      <c r="A253" s="9">
        <v>232</v>
      </c>
      <c r="B253" s="9"/>
      <c r="C253" s="11" t="s">
        <v>615</v>
      </c>
      <c r="D253" s="9" t="s">
        <v>472</v>
      </c>
      <c r="E253" s="12">
        <f t="shared" si="24"/>
        <v>1.05</v>
      </c>
      <c r="F253" s="13">
        <f t="shared" si="25"/>
        <v>1</v>
      </c>
      <c r="G253" s="10">
        <f t="shared" si="28"/>
        <v>2</v>
      </c>
      <c r="H253" s="10">
        <f t="shared" si="29"/>
        <v>2.1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>
        <v>2.1</v>
      </c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3.5">
      <c r="A254" s="9">
        <v>232</v>
      </c>
      <c r="B254" s="9"/>
      <c r="C254" s="9" t="s">
        <v>963</v>
      </c>
      <c r="D254" s="9" t="s">
        <v>472</v>
      </c>
      <c r="E254" s="12">
        <f t="shared" si="24"/>
        <v>1.05</v>
      </c>
      <c r="F254" s="13">
        <f t="shared" si="25"/>
        <v>1</v>
      </c>
      <c r="G254" s="10">
        <f t="shared" si="28"/>
        <v>2</v>
      </c>
      <c r="H254" s="10">
        <f t="shared" si="29"/>
        <v>2.1</v>
      </c>
      <c r="I254" s="10"/>
      <c r="J254" s="10"/>
      <c r="K254" s="10"/>
      <c r="L254" s="10"/>
      <c r="M254" s="10"/>
      <c r="N254" s="10"/>
      <c r="O254" s="10"/>
      <c r="P254" s="10"/>
      <c r="Q254" s="10">
        <v>2.1</v>
      </c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3.5">
      <c r="A255" s="9">
        <v>232</v>
      </c>
      <c r="B255" s="9"/>
      <c r="C255" s="9" t="s">
        <v>964</v>
      </c>
      <c r="D255" s="9" t="s">
        <v>472</v>
      </c>
      <c r="E255" s="12">
        <f t="shared" si="24"/>
        <v>1.05</v>
      </c>
      <c r="F255" s="13">
        <f t="shared" si="25"/>
        <v>1</v>
      </c>
      <c r="G255" s="10">
        <f t="shared" si="28"/>
        <v>2</v>
      </c>
      <c r="H255" s="10">
        <f t="shared" si="29"/>
        <v>2.1</v>
      </c>
      <c r="I255" s="10"/>
      <c r="J255" s="10"/>
      <c r="K255" s="10"/>
      <c r="L255" s="10"/>
      <c r="M255" s="10"/>
      <c r="N255" s="10"/>
      <c r="O255" s="10"/>
      <c r="P255" s="10"/>
      <c r="Q255" s="10">
        <v>2.1</v>
      </c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3.5">
      <c r="A256" s="9">
        <v>232</v>
      </c>
      <c r="B256" s="9"/>
      <c r="C256" s="31" t="s">
        <v>959</v>
      </c>
      <c r="D256" s="11" t="s">
        <v>167</v>
      </c>
      <c r="E256" s="12">
        <f t="shared" si="24"/>
        <v>1.05</v>
      </c>
      <c r="F256" s="13">
        <f t="shared" si="25"/>
        <v>1</v>
      </c>
      <c r="G256" s="10">
        <f t="shared" si="28"/>
        <v>2</v>
      </c>
      <c r="H256" s="10">
        <f t="shared" si="29"/>
        <v>2.1</v>
      </c>
      <c r="I256" s="10"/>
      <c r="J256" s="10"/>
      <c r="K256" s="10"/>
      <c r="L256" s="10"/>
      <c r="M256" s="10"/>
      <c r="N256" s="10"/>
      <c r="O256" s="10"/>
      <c r="P256" s="10"/>
      <c r="Q256" s="10">
        <v>2.1</v>
      </c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3.5">
      <c r="A257" s="9">
        <v>232</v>
      </c>
      <c r="B257" s="9"/>
      <c r="C257" s="31" t="s">
        <v>960</v>
      </c>
      <c r="D257" s="11" t="s">
        <v>167</v>
      </c>
      <c r="E257" s="12">
        <f t="shared" si="24"/>
        <v>1.05</v>
      </c>
      <c r="F257" s="13">
        <f t="shared" si="25"/>
        <v>1</v>
      </c>
      <c r="G257" s="10">
        <f t="shared" si="28"/>
        <v>2</v>
      </c>
      <c r="H257" s="10">
        <f t="shared" si="29"/>
        <v>2.1</v>
      </c>
      <c r="I257" s="10"/>
      <c r="J257" s="10"/>
      <c r="K257" s="10"/>
      <c r="L257" s="10"/>
      <c r="M257" s="10"/>
      <c r="N257" s="10"/>
      <c r="O257" s="10"/>
      <c r="P257" s="10"/>
      <c r="Q257" s="10">
        <v>2.1</v>
      </c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3.5">
      <c r="A258" s="9">
        <v>232</v>
      </c>
      <c r="B258" s="9"/>
      <c r="C258" s="31" t="s">
        <v>955</v>
      </c>
      <c r="D258" s="30" t="s">
        <v>922</v>
      </c>
      <c r="E258" s="12">
        <f t="shared" si="24"/>
        <v>1.05</v>
      </c>
      <c r="F258" s="13">
        <f t="shared" si="25"/>
        <v>1</v>
      </c>
      <c r="G258" s="10">
        <f t="shared" si="28"/>
        <v>2</v>
      </c>
      <c r="H258" s="10">
        <f t="shared" si="29"/>
        <v>2.1</v>
      </c>
      <c r="I258" s="10"/>
      <c r="J258" s="10"/>
      <c r="K258" s="10"/>
      <c r="L258" s="10"/>
      <c r="M258" s="10"/>
      <c r="N258" s="10"/>
      <c r="O258" s="10"/>
      <c r="P258" s="10"/>
      <c r="Q258" s="10">
        <v>2.1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3.5">
      <c r="A259" s="9">
        <v>257</v>
      </c>
      <c r="B259" s="9"/>
      <c r="C259" s="11" t="s">
        <v>496</v>
      </c>
      <c r="D259" s="11" t="s">
        <v>927</v>
      </c>
      <c r="E259" s="12">
        <f aca="true" t="shared" si="30" ref="E259:E322">H259/G259</f>
        <v>1</v>
      </c>
      <c r="F259" s="13">
        <f aca="true" t="shared" si="31" ref="F259:F322">COUNT(I259:AH259)</f>
        <v>2</v>
      </c>
      <c r="G259" s="10">
        <f t="shared" si="28"/>
        <v>2</v>
      </c>
      <c r="H259" s="10">
        <f t="shared" si="29"/>
        <v>2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>
        <v>1</v>
      </c>
      <c r="W259" s="10"/>
      <c r="X259" s="10"/>
      <c r="Y259" s="10"/>
      <c r="Z259" s="10"/>
      <c r="AA259" s="10">
        <v>1</v>
      </c>
      <c r="AB259" s="10"/>
      <c r="AC259" s="10"/>
      <c r="AD259" s="10"/>
      <c r="AE259" s="10"/>
      <c r="AF259" s="10"/>
      <c r="AG259" s="10"/>
      <c r="AH259" s="10"/>
    </row>
    <row r="260" spans="1:34" ht="13.5">
      <c r="A260" s="9">
        <v>257</v>
      </c>
      <c r="B260" s="9"/>
      <c r="C260" s="11" t="s">
        <v>376</v>
      </c>
      <c r="D260" s="9" t="s">
        <v>924</v>
      </c>
      <c r="E260" s="12">
        <f t="shared" si="30"/>
        <v>1</v>
      </c>
      <c r="F260" s="13">
        <f t="shared" si="31"/>
        <v>2</v>
      </c>
      <c r="G260" s="10">
        <f t="shared" si="28"/>
        <v>2</v>
      </c>
      <c r="H260" s="10">
        <f t="shared" si="29"/>
        <v>2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>
        <v>1</v>
      </c>
      <c r="AB260" s="10"/>
      <c r="AC260" s="10"/>
      <c r="AD260" s="10"/>
      <c r="AE260" s="10"/>
      <c r="AF260" s="10">
        <v>1</v>
      </c>
      <c r="AG260" s="10"/>
      <c r="AH260" s="10"/>
    </row>
    <row r="261" spans="1:34" ht="13.5">
      <c r="A261" s="9">
        <v>257</v>
      </c>
      <c r="B261" s="9"/>
      <c r="C261" s="11" t="s">
        <v>377</v>
      </c>
      <c r="D261" s="9" t="s">
        <v>924</v>
      </c>
      <c r="E261" s="12">
        <f t="shared" si="30"/>
        <v>1</v>
      </c>
      <c r="F261" s="13">
        <f t="shared" si="31"/>
        <v>2</v>
      </c>
      <c r="G261" s="10">
        <f t="shared" si="28"/>
        <v>2</v>
      </c>
      <c r="H261" s="10">
        <f t="shared" si="29"/>
        <v>2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>
        <v>1</v>
      </c>
      <c r="AB261" s="10"/>
      <c r="AC261" s="10"/>
      <c r="AD261" s="10"/>
      <c r="AE261" s="10"/>
      <c r="AF261" s="10">
        <v>1</v>
      </c>
      <c r="AG261" s="10"/>
      <c r="AH261" s="10"/>
    </row>
    <row r="262" spans="1:34" ht="13.5">
      <c r="A262" s="9">
        <v>257</v>
      </c>
      <c r="B262" s="9"/>
      <c r="C262" s="11" t="s">
        <v>494</v>
      </c>
      <c r="D262" s="11" t="s">
        <v>770</v>
      </c>
      <c r="E262" s="12">
        <f t="shared" si="30"/>
        <v>1</v>
      </c>
      <c r="F262" s="13">
        <f t="shared" si="31"/>
        <v>2</v>
      </c>
      <c r="G262" s="10">
        <f t="shared" si="28"/>
        <v>2</v>
      </c>
      <c r="H262" s="10">
        <f t="shared" si="29"/>
        <v>2</v>
      </c>
      <c r="I262" s="10"/>
      <c r="J262" s="10"/>
      <c r="K262" s="10"/>
      <c r="L262" s="10"/>
      <c r="M262" s="10"/>
      <c r="N262" s="10"/>
      <c r="O262" s="10"/>
      <c r="P262" s="10"/>
      <c r="Q262" s="10">
        <v>1</v>
      </c>
      <c r="R262" s="10"/>
      <c r="S262" s="10"/>
      <c r="T262" s="10"/>
      <c r="U262" s="10"/>
      <c r="V262" s="10"/>
      <c r="W262" s="10"/>
      <c r="X262" s="10"/>
      <c r="Y262" s="10"/>
      <c r="Z262" s="10"/>
      <c r="AA262" s="10">
        <v>1</v>
      </c>
      <c r="AB262" s="10"/>
      <c r="AC262" s="10"/>
      <c r="AD262" s="10"/>
      <c r="AE262" s="10"/>
      <c r="AF262" s="10"/>
      <c r="AG262" s="10"/>
      <c r="AH262" s="10"/>
    </row>
    <row r="263" spans="1:34" ht="13.5">
      <c r="A263" s="9">
        <v>261</v>
      </c>
      <c r="B263" s="9"/>
      <c r="C263" s="11" t="s">
        <v>350</v>
      </c>
      <c r="D263" s="9" t="s">
        <v>930</v>
      </c>
      <c r="E263" s="12">
        <f t="shared" si="30"/>
        <v>0.75</v>
      </c>
      <c r="F263" s="13">
        <f t="shared" si="31"/>
        <v>1</v>
      </c>
      <c r="G263" s="10">
        <f t="shared" si="28"/>
        <v>2</v>
      </c>
      <c r="H263" s="10">
        <f t="shared" si="29"/>
        <v>1.5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>
        <v>1.5</v>
      </c>
      <c r="AE263" s="10"/>
      <c r="AF263" s="10"/>
      <c r="AG263" s="10"/>
      <c r="AH263" s="10"/>
    </row>
    <row r="264" spans="1:34" ht="13.5">
      <c r="A264" s="9">
        <v>261</v>
      </c>
      <c r="B264" s="9"/>
      <c r="C264" s="31" t="s">
        <v>995</v>
      </c>
      <c r="D264" s="11" t="s">
        <v>926</v>
      </c>
      <c r="E264" s="12">
        <f t="shared" si="30"/>
        <v>0.75</v>
      </c>
      <c r="F264" s="13">
        <f t="shared" si="31"/>
        <v>1</v>
      </c>
      <c r="G264" s="10">
        <f t="shared" si="28"/>
        <v>2</v>
      </c>
      <c r="H264" s="10">
        <f t="shared" si="29"/>
        <v>1.5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>
        <v>1.5</v>
      </c>
      <c r="AH264" s="10"/>
    </row>
    <row r="265" spans="1:34" ht="13.5">
      <c r="A265" s="9">
        <v>261</v>
      </c>
      <c r="B265" s="9"/>
      <c r="C265" s="11" t="s">
        <v>479</v>
      </c>
      <c r="D265" s="11" t="s">
        <v>926</v>
      </c>
      <c r="E265" s="12">
        <f t="shared" si="30"/>
        <v>0.75</v>
      </c>
      <c r="F265" s="13">
        <f t="shared" si="31"/>
        <v>1</v>
      </c>
      <c r="G265" s="10">
        <f t="shared" si="28"/>
        <v>2</v>
      </c>
      <c r="H265" s="10">
        <f t="shared" si="29"/>
        <v>1.5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>
        <v>1.5</v>
      </c>
      <c r="AA265" s="10"/>
      <c r="AB265" s="10"/>
      <c r="AC265" s="10"/>
      <c r="AD265" s="10"/>
      <c r="AE265" s="10"/>
      <c r="AF265" s="10"/>
      <c r="AG265" s="10"/>
      <c r="AH265" s="10"/>
    </row>
    <row r="266" spans="1:34" ht="13.5">
      <c r="A266" s="9">
        <v>261</v>
      </c>
      <c r="B266" s="9"/>
      <c r="C266" s="11" t="s">
        <v>471</v>
      </c>
      <c r="D266" s="11" t="s">
        <v>92</v>
      </c>
      <c r="E266" s="12">
        <f t="shared" si="30"/>
        <v>0.75</v>
      </c>
      <c r="F266" s="13">
        <f t="shared" si="31"/>
        <v>1</v>
      </c>
      <c r="G266" s="10">
        <f t="shared" si="28"/>
        <v>2</v>
      </c>
      <c r="H266" s="10">
        <f t="shared" si="29"/>
        <v>1.5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>
        <v>1.5</v>
      </c>
      <c r="AE266" s="10"/>
      <c r="AF266" s="10"/>
      <c r="AG266" s="10"/>
      <c r="AH266" s="10"/>
    </row>
    <row r="267" spans="1:34" ht="13.5">
      <c r="A267" s="9">
        <v>261</v>
      </c>
      <c r="B267" s="9"/>
      <c r="C267" s="11" t="s">
        <v>996</v>
      </c>
      <c r="D267" s="30" t="s">
        <v>896</v>
      </c>
      <c r="E267" s="12">
        <f t="shared" si="30"/>
        <v>0.75</v>
      </c>
      <c r="F267" s="13">
        <f t="shared" si="31"/>
        <v>1</v>
      </c>
      <c r="G267" s="10">
        <f t="shared" si="28"/>
        <v>2</v>
      </c>
      <c r="H267" s="10">
        <f t="shared" si="29"/>
        <v>1.5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>
        <v>1.5</v>
      </c>
      <c r="AH267" s="10"/>
    </row>
    <row r="268" spans="1:34" ht="13.5">
      <c r="A268" s="9">
        <v>261</v>
      </c>
      <c r="B268" s="9"/>
      <c r="C268" s="11" t="s">
        <v>997</v>
      </c>
      <c r="D268" s="30" t="s">
        <v>896</v>
      </c>
      <c r="E268" s="12">
        <f t="shared" si="30"/>
        <v>0.75</v>
      </c>
      <c r="F268" s="13">
        <f t="shared" si="31"/>
        <v>1</v>
      </c>
      <c r="G268" s="10">
        <f t="shared" si="28"/>
        <v>2</v>
      </c>
      <c r="H268" s="10">
        <f t="shared" si="29"/>
        <v>1.5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>
        <v>1.5</v>
      </c>
      <c r="AH268" s="10"/>
    </row>
    <row r="269" spans="1:34" ht="13.5">
      <c r="A269" s="9">
        <v>261</v>
      </c>
      <c r="B269" s="9"/>
      <c r="C269" s="11" t="s">
        <v>559</v>
      </c>
      <c r="D269" s="30" t="s">
        <v>896</v>
      </c>
      <c r="E269" s="12">
        <f t="shared" si="30"/>
        <v>0.75</v>
      </c>
      <c r="F269" s="13">
        <f t="shared" si="31"/>
        <v>1</v>
      </c>
      <c r="G269" s="10">
        <f t="shared" si="28"/>
        <v>2</v>
      </c>
      <c r="H269" s="10">
        <f t="shared" si="29"/>
        <v>1.5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>
        <v>1.5</v>
      </c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3.5">
      <c r="A270" s="9">
        <v>261</v>
      </c>
      <c r="B270" s="9"/>
      <c r="C270" s="11" t="s">
        <v>478</v>
      </c>
      <c r="D270" s="11" t="s">
        <v>472</v>
      </c>
      <c r="E270" s="12">
        <f t="shared" si="30"/>
        <v>0.75</v>
      </c>
      <c r="F270" s="13">
        <f t="shared" si="31"/>
        <v>1</v>
      </c>
      <c r="G270" s="10">
        <f t="shared" si="28"/>
        <v>2</v>
      </c>
      <c r="H270" s="10">
        <f t="shared" si="29"/>
        <v>1.5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>
        <v>1.5</v>
      </c>
      <c r="AA270" s="10"/>
      <c r="AB270" s="10"/>
      <c r="AC270" s="10"/>
      <c r="AD270" s="10"/>
      <c r="AE270" s="10"/>
      <c r="AF270" s="10"/>
      <c r="AG270" s="10"/>
      <c r="AH270" s="10"/>
    </row>
    <row r="271" spans="1:34" ht="13.5">
      <c r="A271" s="9">
        <v>261</v>
      </c>
      <c r="B271" s="9"/>
      <c r="C271" s="11" t="s">
        <v>477</v>
      </c>
      <c r="D271" s="11" t="s">
        <v>472</v>
      </c>
      <c r="E271" s="12">
        <f t="shared" si="30"/>
        <v>0.75</v>
      </c>
      <c r="F271" s="13">
        <f t="shared" si="31"/>
        <v>1</v>
      </c>
      <c r="G271" s="10">
        <f t="shared" si="28"/>
        <v>2</v>
      </c>
      <c r="H271" s="10">
        <f t="shared" si="29"/>
        <v>1.5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>
        <v>1.5</v>
      </c>
      <c r="AA271" s="10"/>
      <c r="AB271" s="10"/>
      <c r="AC271" s="10"/>
      <c r="AD271" s="10"/>
      <c r="AE271" s="10"/>
      <c r="AF271" s="10"/>
      <c r="AG271" s="10"/>
      <c r="AH271" s="10"/>
    </row>
    <row r="272" spans="1:34" ht="13.5">
      <c r="A272" s="9">
        <v>270</v>
      </c>
      <c r="B272" s="9"/>
      <c r="C272" s="11" t="s">
        <v>492</v>
      </c>
      <c r="D272" s="31" t="s">
        <v>870</v>
      </c>
      <c r="E272" s="12">
        <f t="shared" si="30"/>
        <v>0.5</v>
      </c>
      <c r="F272" s="13">
        <f t="shared" si="31"/>
        <v>1</v>
      </c>
      <c r="G272" s="10">
        <f t="shared" si="28"/>
        <v>2</v>
      </c>
      <c r="H272" s="10">
        <f t="shared" si="29"/>
        <v>1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>
        <v>1</v>
      </c>
      <c r="AB272" s="10"/>
      <c r="AC272" s="10"/>
      <c r="AD272" s="10"/>
      <c r="AE272" s="10"/>
      <c r="AF272" s="10"/>
      <c r="AG272" s="10"/>
      <c r="AH272" s="10"/>
    </row>
    <row r="273" spans="1:34" ht="13.5">
      <c r="A273" s="9">
        <v>270</v>
      </c>
      <c r="B273" s="9"/>
      <c r="C273" s="11" t="s">
        <v>493</v>
      </c>
      <c r="D273" s="31" t="s">
        <v>870</v>
      </c>
      <c r="E273" s="12">
        <f t="shared" si="30"/>
        <v>0.5</v>
      </c>
      <c r="F273" s="13">
        <f t="shared" si="31"/>
        <v>1</v>
      </c>
      <c r="G273" s="10">
        <f t="shared" si="28"/>
        <v>2</v>
      </c>
      <c r="H273" s="10">
        <f t="shared" si="29"/>
        <v>1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>
        <v>1</v>
      </c>
      <c r="AB273" s="10"/>
      <c r="AC273" s="10"/>
      <c r="AD273" s="10"/>
      <c r="AE273" s="10"/>
      <c r="AF273" s="10"/>
      <c r="AG273" s="10"/>
      <c r="AH273" s="10"/>
    </row>
    <row r="274" spans="1:34" ht="13.5">
      <c r="A274" s="9">
        <v>270</v>
      </c>
      <c r="B274" s="9"/>
      <c r="C274" s="11" t="s">
        <v>965</v>
      </c>
      <c r="D274" s="31" t="s">
        <v>870</v>
      </c>
      <c r="E274" s="12">
        <f t="shared" si="30"/>
        <v>0.5</v>
      </c>
      <c r="F274" s="13">
        <f t="shared" si="31"/>
        <v>1</v>
      </c>
      <c r="G274" s="10">
        <f t="shared" si="28"/>
        <v>2</v>
      </c>
      <c r="H274" s="10">
        <f t="shared" si="29"/>
        <v>1</v>
      </c>
      <c r="I274" s="10"/>
      <c r="J274" s="10"/>
      <c r="K274" s="10"/>
      <c r="L274" s="10"/>
      <c r="M274" s="10"/>
      <c r="N274" s="10"/>
      <c r="O274" s="10"/>
      <c r="P274" s="10"/>
      <c r="Q274" s="10">
        <v>1</v>
      </c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3.5">
      <c r="A275" s="9">
        <v>270</v>
      </c>
      <c r="B275" s="9"/>
      <c r="C275" s="11" t="s">
        <v>966</v>
      </c>
      <c r="D275" s="31" t="s">
        <v>870</v>
      </c>
      <c r="E275" s="12">
        <f t="shared" si="30"/>
        <v>0.5</v>
      </c>
      <c r="F275" s="13">
        <f t="shared" si="31"/>
        <v>1</v>
      </c>
      <c r="G275" s="10">
        <f t="shared" si="28"/>
        <v>2</v>
      </c>
      <c r="H275" s="10">
        <f t="shared" si="29"/>
        <v>1</v>
      </c>
      <c r="I275" s="10"/>
      <c r="J275" s="10"/>
      <c r="K275" s="10"/>
      <c r="L275" s="10"/>
      <c r="M275" s="10"/>
      <c r="N275" s="10"/>
      <c r="O275" s="10"/>
      <c r="P275" s="10"/>
      <c r="Q275" s="10">
        <v>1</v>
      </c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3.5">
      <c r="A276" s="9">
        <v>270</v>
      </c>
      <c r="B276" s="9"/>
      <c r="C276" s="11" t="s">
        <v>967</v>
      </c>
      <c r="D276" s="31" t="s">
        <v>870</v>
      </c>
      <c r="E276" s="12">
        <f t="shared" si="30"/>
        <v>0.5</v>
      </c>
      <c r="F276" s="13">
        <f t="shared" si="31"/>
        <v>1</v>
      </c>
      <c r="G276" s="10">
        <f t="shared" si="28"/>
        <v>2</v>
      </c>
      <c r="H276" s="10">
        <f t="shared" si="29"/>
        <v>1</v>
      </c>
      <c r="I276" s="10"/>
      <c r="J276" s="10"/>
      <c r="K276" s="10"/>
      <c r="L276" s="10"/>
      <c r="M276" s="10"/>
      <c r="N276" s="10"/>
      <c r="O276" s="10"/>
      <c r="P276" s="10"/>
      <c r="Q276" s="10">
        <v>1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3.5">
      <c r="A277" s="9">
        <v>270</v>
      </c>
      <c r="B277" s="9"/>
      <c r="C277" s="11" t="s">
        <v>871</v>
      </c>
      <c r="D277" s="31" t="s">
        <v>870</v>
      </c>
      <c r="E277" s="12">
        <f t="shared" si="30"/>
        <v>0.5</v>
      </c>
      <c r="F277" s="13">
        <f t="shared" si="31"/>
        <v>1</v>
      </c>
      <c r="G277" s="10">
        <f t="shared" si="28"/>
        <v>2</v>
      </c>
      <c r="H277" s="10">
        <f t="shared" si="29"/>
        <v>1</v>
      </c>
      <c r="I277" s="10"/>
      <c r="J277" s="10"/>
      <c r="K277" s="10"/>
      <c r="L277" s="10"/>
      <c r="M277" s="10"/>
      <c r="N277" s="10"/>
      <c r="O277" s="10"/>
      <c r="P277" s="10"/>
      <c r="Q277" s="10">
        <v>1</v>
      </c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3.5">
      <c r="A278" s="9">
        <v>270</v>
      </c>
      <c r="B278" s="9"/>
      <c r="C278" s="11" t="s">
        <v>975</v>
      </c>
      <c r="D278" s="31" t="s">
        <v>870</v>
      </c>
      <c r="E278" s="12">
        <f t="shared" si="30"/>
        <v>0.5</v>
      </c>
      <c r="F278" s="13">
        <f t="shared" si="31"/>
        <v>1</v>
      </c>
      <c r="G278" s="10">
        <f t="shared" si="28"/>
        <v>2</v>
      </c>
      <c r="H278" s="10">
        <f t="shared" si="29"/>
        <v>1</v>
      </c>
      <c r="I278" s="10"/>
      <c r="J278" s="10"/>
      <c r="K278" s="10"/>
      <c r="L278" s="10"/>
      <c r="M278" s="10"/>
      <c r="N278" s="10"/>
      <c r="O278" s="10"/>
      <c r="P278" s="10"/>
      <c r="Q278" s="10">
        <v>1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3.5">
      <c r="A279" s="9">
        <v>270</v>
      </c>
      <c r="B279" s="9"/>
      <c r="C279" s="11" t="s">
        <v>976</v>
      </c>
      <c r="D279" s="31" t="s">
        <v>870</v>
      </c>
      <c r="E279" s="12">
        <f t="shared" si="30"/>
        <v>0.5</v>
      </c>
      <c r="F279" s="13">
        <f t="shared" si="31"/>
        <v>1</v>
      </c>
      <c r="G279" s="10">
        <f t="shared" si="28"/>
        <v>2</v>
      </c>
      <c r="H279" s="10">
        <f t="shared" si="29"/>
        <v>1</v>
      </c>
      <c r="I279" s="10"/>
      <c r="J279" s="10"/>
      <c r="K279" s="10"/>
      <c r="L279" s="10"/>
      <c r="M279" s="10"/>
      <c r="N279" s="10"/>
      <c r="O279" s="10"/>
      <c r="P279" s="10"/>
      <c r="Q279" s="10">
        <v>1</v>
      </c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3.5">
      <c r="A280" s="9">
        <v>270</v>
      </c>
      <c r="B280" s="9"/>
      <c r="C280" s="11" t="s">
        <v>573</v>
      </c>
      <c r="D280" s="11" t="s">
        <v>658</v>
      </c>
      <c r="E280" s="12">
        <f t="shared" si="30"/>
        <v>0.5</v>
      </c>
      <c r="F280" s="13">
        <f t="shared" si="31"/>
        <v>1</v>
      </c>
      <c r="G280" s="10">
        <f t="shared" si="28"/>
        <v>2</v>
      </c>
      <c r="H280" s="10">
        <f t="shared" si="29"/>
        <v>1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>
        <v>1</v>
      </c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3.5">
      <c r="A281" s="9">
        <v>270</v>
      </c>
      <c r="B281" s="9"/>
      <c r="C281" s="11" t="s">
        <v>623</v>
      </c>
      <c r="D281" s="11" t="s">
        <v>724</v>
      </c>
      <c r="E281" s="12">
        <f t="shared" si="30"/>
        <v>0.5</v>
      </c>
      <c r="F281" s="13">
        <f t="shared" si="31"/>
        <v>1</v>
      </c>
      <c r="G281" s="10">
        <f t="shared" si="28"/>
        <v>2</v>
      </c>
      <c r="H281" s="10">
        <f t="shared" si="29"/>
        <v>1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>
        <v>1</v>
      </c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3.5">
      <c r="A282" s="9">
        <v>270</v>
      </c>
      <c r="B282" s="9"/>
      <c r="C282" s="11" t="s">
        <v>571</v>
      </c>
      <c r="D282" s="11" t="s">
        <v>663</v>
      </c>
      <c r="E282" s="12">
        <f t="shared" si="30"/>
        <v>0.5</v>
      </c>
      <c r="F282" s="13">
        <f t="shared" si="31"/>
        <v>1</v>
      </c>
      <c r="G282" s="10">
        <f t="shared" si="28"/>
        <v>2</v>
      </c>
      <c r="H282" s="10">
        <f t="shared" si="29"/>
        <v>1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>
        <v>1</v>
      </c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3.5">
      <c r="A283" s="9">
        <v>270</v>
      </c>
      <c r="B283" s="9"/>
      <c r="C283" s="11" t="s">
        <v>591</v>
      </c>
      <c r="D283" s="11" t="s">
        <v>666</v>
      </c>
      <c r="E283" s="12">
        <f t="shared" si="30"/>
        <v>0.5</v>
      </c>
      <c r="F283" s="13">
        <f t="shared" si="31"/>
        <v>1</v>
      </c>
      <c r="G283" s="10">
        <f t="shared" si="28"/>
        <v>2</v>
      </c>
      <c r="H283" s="10">
        <f t="shared" si="29"/>
        <v>1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>
        <v>1</v>
      </c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3.5">
      <c r="A284" s="9">
        <v>270</v>
      </c>
      <c r="B284" s="9"/>
      <c r="C284" s="11" t="s">
        <v>621</v>
      </c>
      <c r="D284" s="11" t="s">
        <v>718</v>
      </c>
      <c r="E284" s="12">
        <f t="shared" si="30"/>
        <v>0.5</v>
      </c>
      <c r="F284" s="13">
        <f t="shared" si="31"/>
        <v>1</v>
      </c>
      <c r="G284" s="10">
        <f t="shared" si="28"/>
        <v>2</v>
      </c>
      <c r="H284" s="10">
        <f t="shared" si="29"/>
        <v>1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>
        <v>1</v>
      </c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3.5">
      <c r="A285" s="9">
        <v>270</v>
      </c>
      <c r="B285" s="9"/>
      <c r="C285" s="11" t="s">
        <v>622</v>
      </c>
      <c r="D285" s="11" t="s">
        <v>927</v>
      </c>
      <c r="E285" s="12">
        <f t="shared" si="30"/>
        <v>0.5</v>
      </c>
      <c r="F285" s="13">
        <f t="shared" si="31"/>
        <v>1</v>
      </c>
      <c r="G285" s="10">
        <f t="shared" si="28"/>
        <v>2</v>
      </c>
      <c r="H285" s="10">
        <f t="shared" si="29"/>
        <v>1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>
        <v>1</v>
      </c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3.5">
      <c r="A286" s="9">
        <v>270</v>
      </c>
      <c r="B286" s="9"/>
      <c r="C286" s="11" t="s">
        <v>491</v>
      </c>
      <c r="D286" s="9" t="s">
        <v>924</v>
      </c>
      <c r="E286" s="12">
        <f t="shared" si="30"/>
        <v>0.5</v>
      </c>
      <c r="F286" s="13">
        <f t="shared" si="31"/>
        <v>1</v>
      </c>
      <c r="G286" s="10">
        <f t="shared" si="28"/>
        <v>2</v>
      </c>
      <c r="H286" s="10">
        <f t="shared" si="29"/>
        <v>1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>
        <v>1</v>
      </c>
      <c r="AB286" s="10"/>
      <c r="AC286" s="10"/>
      <c r="AD286" s="10"/>
      <c r="AE286" s="10"/>
      <c r="AF286" s="10"/>
      <c r="AG286" s="10"/>
      <c r="AH286" s="10"/>
    </row>
    <row r="287" spans="1:34" ht="13.5">
      <c r="A287" s="9">
        <v>270</v>
      </c>
      <c r="B287" s="9"/>
      <c r="C287" s="11" t="s">
        <v>993</v>
      </c>
      <c r="D287" s="11" t="s">
        <v>540</v>
      </c>
      <c r="E287" s="12">
        <f t="shared" si="30"/>
        <v>0.5</v>
      </c>
      <c r="F287" s="13">
        <f t="shared" si="31"/>
        <v>1</v>
      </c>
      <c r="G287" s="10">
        <f t="shared" si="28"/>
        <v>2</v>
      </c>
      <c r="H287" s="10">
        <f t="shared" si="29"/>
        <v>1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>
        <v>1</v>
      </c>
      <c r="AG287" s="10"/>
      <c r="AH287" s="10"/>
    </row>
    <row r="288" spans="1:34" ht="13.5">
      <c r="A288" s="9">
        <v>270</v>
      </c>
      <c r="B288" s="9"/>
      <c r="C288" s="11" t="s">
        <v>972</v>
      </c>
      <c r="D288" s="11" t="s">
        <v>770</v>
      </c>
      <c r="E288" s="12">
        <f t="shared" si="30"/>
        <v>0.5</v>
      </c>
      <c r="F288" s="13">
        <f t="shared" si="31"/>
        <v>1</v>
      </c>
      <c r="G288" s="10">
        <f t="shared" si="28"/>
        <v>2</v>
      </c>
      <c r="H288" s="10">
        <f t="shared" si="29"/>
        <v>1</v>
      </c>
      <c r="I288" s="10"/>
      <c r="J288" s="10"/>
      <c r="K288" s="10"/>
      <c r="L288" s="10"/>
      <c r="M288" s="10"/>
      <c r="N288" s="10"/>
      <c r="O288" s="10"/>
      <c r="P288" s="10"/>
      <c r="Q288" s="10">
        <v>1</v>
      </c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3.5">
      <c r="A289" s="9">
        <v>270</v>
      </c>
      <c r="B289" s="9"/>
      <c r="C289" s="11" t="s">
        <v>970</v>
      </c>
      <c r="D289" s="11" t="s">
        <v>929</v>
      </c>
      <c r="E289" s="12">
        <f t="shared" si="30"/>
        <v>0.5</v>
      </c>
      <c r="F289" s="13">
        <f t="shared" si="31"/>
        <v>1</v>
      </c>
      <c r="G289" s="10">
        <f t="shared" si="28"/>
        <v>2</v>
      </c>
      <c r="H289" s="10">
        <f t="shared" si="29"/>
        <v>1</v>
      </c>
      <c r="I289" s="10"/>
      <c r="J289" s="10"/>
      <c r="K289" s="10"/>
      <c r="L289" s="10"/>
      <c r="M289" s="10"/>
      <c r="N289" s="10"/>
      <c r="O289" s="10"/>
      <c r="P289" s="10"/>
      <c r="Q289" s="10">
        <v>1</v>
      </c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3.5">
      <c r="A290" s="9">
        <v>270</v>
      </c>
      <c r="B290" s="9"/>
      <c r="C290" s="11" t="s">
        <v>971</v>
      </c>
      <c r="D290" s="11" t="s">
        <v>929</v>
      </c>
      <c r="E290" s="12">
        <f t="shared" si="30"/>
        <v>0.5</v>
      </c>
      <c r="F290" s="13">
        <f t="shared" si="31"/>
        <v>1</v>
      </c>
      <c r="G290" s="10">
        <f aca="true" t="shared" si="32" ref="G290:G353">IF(F290&lt;3,2,F290)</f>
        <v>2</v>
      </c>
      <c r="H290" s="10">
        <f aca="true" t="shared" si="33" ref="H290:H353">SUM(I290:AH290)</f>
        <v>1</v>
      </c>
      <c r="I290" s="10"/>
      <c r="J290" s="10"/>
      <c r="K290" s="10"/>
      <c r="L290" s="10"/>
      <c r="M290" s="10"/>
      <c r="N290" s="10"/>
      <c r="O290" s="10"/>
      <c r="P290" s="10"/>
      <c r="Q290" s="10">
        <v>1</v>
      </c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3.5">
      <c r="A291" s="9">
        <v>270</v>
      </c>
      <c r="B291" s="9"/>
      <c r="C291" s="11" t="s">
        <v>878</v>
      </c>
      <c r="D291" s="11" t="s">
        <v>929</v>
      </c>
      <c r="E291" s="12">
        <f t="shared" si="30"/>
        <v>0.5</v>
      </c>
      <c r="F291" s="13">
        <f t="shared" si="31"/>
        <v>1</v>
      </c>
      <c r="G291" s="10">
        <f t="shared" si="32"/>
        <v>2</v>
      </c>
      <c r="H291" s="10">
        <f t="shared" si="33"/>
        <v>1</v>
      </c>
      <c r="I291" s="10"/>
      <c r="J291" s="10"/>
      <c r="K291" s="10"/>
      <c r="L291" s="10"/>
      <c r="M291" s="10"/>
      <c r="N291" s="10"/>
      <c r="O291" s="10"/>
      <c r="P291" s="10"/>
      <c r="Q291" s="10">
        <v>1</v>
      </c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3.5">
      <c r="A292" s="9">
        <v>270</v>
      </c>
      <c r="B292" s="9"/>
      <c r="C292" s="11" t="s">
        <v>977</v>
      </c>
      <c r="D292" s="11" t="s">
        <v>929</v>
      </c>
      <c r="E292" s="12">
        <f t="shared" si="30"/>
        <v>0.5</v>
      </c>
      <c r="F292" s="13">
        <f t="shared" si="31"/>
        <v>1</v>
      </c>
      <c r="G292" s="10">
        <f t="shared" si="32"/>
        <v>2</v>
      </c>
      <c r="H292" s="10">
        <f t="shared" si="33"/>
        <v>1</v>
      </c>
      <c r="I292" s="10"/>
      <c r="J292" s="10"/>
      <c r="K292" s="10"/>
      <c r="L292" s="10"/>
      <c r="M292" s="10"/>
      <c r="N292" s="10"/>
      <c r="O292" s="10"/>
      <c r="P292" s="10"/>
      <c r="Q292" s="10">
        <v>1</v>
      </c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3.5">
      <c r="A293" s="9">
        <v>270</v>
      </c>
      <c r="B293" s="9"/>
      <c r="C293" s="11" t="s">
        <v>587</v>
      </c>
      <c r="D293" s="31" t="s">
        <v>923</v>
      </c>
      <c r="E293" s="12">
        <f t="shared" si="30"/>
        <v>0.5</v>
      </c>
      <c r="F293" s="13">
        <f t="shared" si="31"/>
        <v>1</v>
      </c>
      <c r="G293" s="10">
        <f t="shared" si="32"/>
        <v>2</v>
      </c>
      <c r="H293" s="10">
        <f t="shared" si="33"/>
        <v>1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>
        <v>1</v>
      </c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3.5">
      <c r="A294" s="9">
        <v>270</v>
      </c>
      <c r="B294" s="9"/>
      <c r="C294" s="11" t="s">
        <v>362</v>
      </c>
      <c r="D294" s="11" t="s">
        <v>109</v>
      </c>
      <c r="E294" s="12">
        <f t="shared" si="30"/>
        <v>0.5</v>
      </c>
      <c r="F294" s="13">
        <f t="shared" si="31"/>
        <v>1</v>
      </c>
      <c r="G294" s="10">
        <f t="shared" si="32"/>
        <v>2</v>
      </c>
      <c r="H294" s="10">
        <f t="shared" si="33"/>
        <v>1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>
        <v>1</v>
      </c>
      <c r="AG294" s="10"/>
      <c r="AH294" s="10"/>
    </row>
    <row r="295" spans="1:34" ht="13.5">
      <c r="A295" s="9">
        <v>270</v>
      </c>
      <c r="B295" s="9"/>
      <c r="C295" s="11" t="s">
        <v>360</v>
      </c>
      <c r="D295" s="11" t="s">
        <v>109</v>
      </c>
      <c r="E295" s="12">
        <f t="shared" si="30"/>
        <v>0.5</v>
      </c>
      <c r="F295" s="13">
        <f t="shared" si="31"/>
        <v>1</v>
      </c>
      <c r="G295" s="10">
        <f t="shared" si="32"/>
        <v>2</v>
      </c>
      <c r="H295" s="10">
        <f t="shared" si="33"/>
        <v>1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>
        <v>1</v>
      </c>
      <c r="AG295" s="10"/>
      <c r="AH295" s="10"/>
    </row>
    <row r="296" spans="1:34" ht="13.5">
      <c r="A296" s="9">
        <v>270</v>
      </c>
      <c r="B296" s="9"/>
      <c r="C296" s="11" t="s">
        <v>359</v>
      </c>
      <c r="D296" s="11" t="s">
        <v>109</v>
      </c>
      <c r="E296" s="12">
        <f t="shared" si="30"/>
        <v>0.5</v>
      </c>
      <c r="F296" s="13">
        <f t="shared" si="31"/>
        <v>1</v>
      </c>
      <c r="G296" s="10">
        <f t="shared" si="32"/>
        <v>2</v>
      </c>
      <c r="H296" s="10">
        <f t="shared" si="33"/>
        <v>1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>
        <v>1</v>
      </c>
      <c r="AG296" s="10"/>
      <c r="AH296" s="10"/>
    </row>
    <row r="297" spans="1:34" ht="13.5">
      <c r="A297" s="9">
        <v>270</v>
      </c>
      <c r="B297" s="9"/>
      <c r="C297" s="11" t="s">
        <v>363</v>
      </c>
      <c r="D297" s="11" t="s">
        <v>109</v>
      </c>
      <c r="E297" s="12">
        <f t="shared" si="30"/>
        <v>0.5</v>
      </c>
      <c r="F297" s="13">
        <f t="shared" si="31"/>
        <v>1</v>
      </c>
      <c r="G297" s="10">
        <f t="shared" si="32"/>
        <v>2</v>
      </c>
      <c r="H297" s="10">
        <f t="shared" si="33"/>
        <v>1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>
        <v>1</v>
      </c>
      <c r="AG297" s="10"/>
      <c r="AH297" s="10"/>
    </row>
    <row r="298" spans="1:34" ht="13.5">
      <c r="A298" s="9">
        <v>270</v>
      </c>
      <c r="B298" s="9"/>
      <c r="C298" s="11" t="s">
        <v>991</v>
      </c>
      <c r="D298" s="11" t="s">
        <v>109</v>
      </c>
      <c r="E298" s="12">
        <f t="shared" si="30"/>
        <v>0.5</v>
      </c>
      <c r="F298" s="13">
        <f t="shared" si="31"/>
        <v>1</v>
      </c>
      <c r="G298" s="10">
        <f t="shared" si="32"/>
        <v>2</v>
      </c>
      <c r="H298" s="10">
        <f t="shared" si="33"/>
        <v>1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>
        <v>1</v>
      </c>
      <c r="AG298" s="10"/>
      <c r="AH298" s="10"/>
    </row>
    <row r="299" spans="1:34" ht="13.5">
      <c r="A299" s="9">
        <v>270</v>
      </c>
      <c r="B299" s="9"/>
      <c r="C299" s="11" t="s">
        <v>994</v>
      </c>
      <c r="D299" s="11" t="s">
        <v>109</v>
      </c>
      <c r="E299" s="12">
        <f t="shared" si="30"/>
        <v>0.5</v>
      </c>
      <c r="F299" s="13">
        <f t="shared" si="31"/>
        <v>1</v>
      </c>
      <c r="G299" s="10">
        <f t="shared" si="32"/>
        <v>2</v>
      </c>
      <c r="H299" s="10">
        <f t="shared" si="33"/>
        <v>1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>
        <v>1</v>
      </c>
      <c r="AG299" s="10"/>
      <c r="AH299" s="10"/>
    </row>
    <row r="300" spans="1:34" ht="13.5">
      <c r="A300" s="9">
        <v>270</v>
      </c>
      <c r="B300" s="9"/>
      <c r="C300" s="11" t="s">
        <v>365</v>
      </c>
      <c r="D300" s="11" t="s">
        <v>109</v>
      </c>
      <c r="E300" s="12">
        <f t="shared" si="30"/>
        <v>0.5</v>
      </c>
      <c r="F300" s="13">
        <f t="shared" si="31"/>
        <v>1</v>
      </c>
      <c r="G300" s="10">
        <f t="shared" si="32"/>
        <v>2</v>
      </c>
      <c r="H300" s="10">
        <f t="shared" si="33"/>
        <v>1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>
        <v>1</v>
      </c>
      <c r="AG300" s="10"/>
      <c r="AH300" s="10"/>
    </row>
    <row r="301" spans="1:34" ht="13.5">
      <c r="A301" s="9">
        <v>270</v>
      </c>
      <c r="B301" s="9"/>
      <c r="C301" s="11" t="s">
        <v>370</v>
      </c>
      <c r="D301" s="11" t="s">
        <v>109</v>
      </c>
      <c r="E301" s="12">
        <f t="shared" si="30"/>
        <v>0.5</v>
      </c>
      <c r="F301" s="13">
        <f t="shared" si="31"/>
        <v>1</v>
      </c>
      <c r="G301" s="10">
        <f t="shared" si="32"/>
        <v>2</v>
      </c>
      <c r="H301" s="10">
        <f t="shared" si="33"/>
        <v>1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>
        <v>1</v>
      </c>
      <c r="AG301" s="10"/>
      <c r="AH301" s="10"/>
    </row>
    <row r="302" spans="1:34" ht="13.5">
      <c r="A302" s="9">
        <v>270</v>
      </c>
      <c r="B302" s="9"/>
      <c r="C302" s="11" t="s">
        <v>495</v>
      </c>
      <c r="D302" s="11" t="s">
        <v>167</v>
      </c>
      <c r="E302" s="12">
        <f t="shared" si="30"/>
        <v>0.5</v>
      </c>
      <c r="F302" s="13">
        <f t="shared" si="31"/>
        <v>1</v>
      </c>
      <c r="G302" s="10">
        <f t="shared" si="32"/>
        <v>2</v>
      </c>
      <c r="H302" s="10">
        <f t="shared" si="33"/>
        <v>1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>
        <v>1</v>
      </c>
      <c r="AB302" s="10"/>
      <c r="AC302" s="10"/>
      <c r="AD302" s="10"/>
      <c r="AE302" s="10"/>
      <c r="AF302" s="10"/>
      <c r="AG302" s="10"/>
      <c r="AH302" s="10"/>
    </row>
    <row r="303" spans="1:34" ht="13.5">
      <c r="A303" s="9">
        <v>270</v>
      </c>
      <c r="B303" s="9"/>
      <c r="C303" s="11" t="s">
        <v>497</v>
      </c>
      <c r="D303" s="11" t="s">
        <v>167</v>
      </c>
      <c r="E303" s="12">
        <f t="shared" si="30"/>
        <v>0.5</v>
      </c>
      <c r="F303" s="13">
        <f t="shared" si="31"/>
        <v>1</v>
      </c>
      <c r="G303" s="10">
        <f t="shared" si="32"/>
        <v>2</v>
      </c>
      <c r="H303" s="10">
        <f t="shared" si="33"/>
        <v>1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>
        <v>1</v>
      </c>
      <c r="AB303" s="10"/>
      <c r="AC303" s="10"/>
      <c r="AD303" s="10"/>
      <c r="AE303" s="10"/>
      <c r="AF303" s="10"/>
      <c r="AG303" s="10"/>
      <c r="AH303" s="10"/>
    </row>
    <row r="304" spans="1:34" ht="13.5">
      <c r="A304" s="9">
        <v>270</v>
      </c>
      <c r="B304" s="9"/>
      <c r="C304" s="11" t="s">
        <v>624</v>
      </c>
      <c r="D304" s="11" t="s">
        <v>472</v>
      </c>
      <c r="E304" s="12">
        <f t="shared" si="30"/>
        <v>0.5</v>
      </c>
      <c r="F304" s="13">
        <f t="shared" si="31"/>
        <v>1</v>
      </c>
      <c r="G304" s="10">
        <f t="shared" si="32"/>
        <v>2</v>
      </c>
      <c r="H304" s="10">
        <f t="shared" si="33"/>
        <v>1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>
        <v>1</v>
      </c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3.5">
      <c r="A305" s="9">
        <v>270</v>
      </c>
      <c r="B305" s="9"/>
      <c r="C305" s="11" t="s">
        <v>973</v>
      </c>
      <c r="D305" s="11" t="s">
        <v>472</v>
      </c>
      <c r="E305" s="12">
        <f t="shared" si="30"/>
        <v>0.5</v>
      </c>
      <c r="F305" s="13">
        <f t="shared" si="31"/>
        <v>1</v>
      </c>
      <c r="G305" s="10">
        <f t="shared" si="32"/>
        <v>2</v>
      </c>
      <c r="H305" s="10">
        <f t="shared" si="33"/>
        <v>1</v>
      </c>
      <c r="I305" s="10"/>
      <c r="J305" s="10"/>
      <c r="K305" s="10"/>
      <c r="L305" s="10"/>
      <c r="M305" s="10"/>
      <c r="N305" s="10"/>
      <c r="O305" s="10"/>
      <c r="P305" s="10"/>
      <c r="Q305" s="10">
        <v>1</v>
      </c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3.5">
      <c r="A306" s="9">
        <v>270</v>
      </c>
      <c r="B306" s="9"/>
      <c r="C306" s="11" t="s">
        <v>974</v>
      </c>
      <c r="D306" s="11" t="s">
        <v>472</v>
      </c>
      <c r="E306" s="12">
        <f t="shared" si="30"/>
        <v>0.5</v>
      </c>
      <c r="F306" s="13">
        <f t="shared" si="31"/>
        <v>1</v>
      </c>
      <c r="G306" s="10">
        <f t="shared" si="32"/>
        <v>2</v>
      </c>
      <c r="H306" s="10">
        <f t="shared" si="33"/>
        <v>1</v>
      </c>
      <c r="I306" s="10"/>
      <c r="J306" s="10"/>
      <c r="K306" s="10"/>
      <c r="L306" s="10"/>
      <c r="M306" s="10"/>
      <c r="N306" s="10"/>
      <c r="O306" s="10"/>
      <c r="P306" s="10"/>
      <c r="Q306" s="10">
        <v>1</v>
      </c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3.5">
      <c r="A307" s="9">
        <v>270</v>
      </c>
      <c r="B307" s="9"/>
      <c r="C307" s="11" t="s">
        <v>968</v>
      </c>
      <c r="D307" s="11" t="s">
        <v>472</v>
      </c>
      <c r="E307" s="12">
        <f t="shared" si="30"/>
        <v>0.5</v>
      </c>
      <c r="F307" s="13">
        <f t="shared" si="31"/>
        <v>1</v>
      </c>
      <c r="G307" s="10">
        <f t="shared" si="32"/>
        <v>2</v>
      </c>
      <c r="H307" s="10">
        <f t="shared" si="33"/>
        <v>1</v>
      </c>
      <c r="I307" s="10"/>
      <c r="J307" s="10"/>
      <c r="K307" s="10"/>
      <c r="L307" s="10"/>
      <c r="M307" s="10"/>
      <c r="N307" s="10"/>
      <c r="O307" s="10"/>
      <c r="P307" s="10"/>
      <c r="Q307" s="10">
        <v>1</v>
      </c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3.5">
      <c r="A308" s="9">
        <v>270</v>
      </c>
      <c r="B308" s="9"/>
      <c r="C308" s="11" t="s">
        <v>969</v>
      </c>
      <c r="D308" s="11" t="s">
        <v>472</v>
      </c>
      <c r="E308" s="12">
        <f t="shared" si="30"/>
        <v>0.5</v>
      </c>
      <c r="F308" s="13">
        <f t="shared" si="31"/>
        <v>1</v>
      </c>
      <c r="G308" s="10">
        <f t="shared" si="32"/>
        <v>2</v>
      </c>
      <c r="H308" s="10">
        <f t="shared" si="33"/>
        <v>1</v>
      </c>
      <c r="I308" s="10"/>
      <c r="J308" s="10"/>
      <c r="K308" s="10"/>
      <c r="L308" s="10"/>
      <c r="M308" s="10"/>
      <c r="N308" s="10"/>
      <c r="O308" s="10"/>
      <c r="P308" s="10"/>
      <c r="Q308" s="10">
        <v>1</v>
      </c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3.5">
      <c r="A309" s="9"/>
      <c r="B309" s="9"/>
      <c r="C309" s="11" t="s">
        <v>654</v>
      </c>
      <c r="D309" s="9" t="s">
        <v>930</v>
      </c>
      <c r="E309" s="12">
        <f t="shared" si="30"/>
        <v>0</v>
      </c>
      <c r="F309" s="13">
        <f t="shared" si="31"/>
        <v>0</v>
      </c>
      <c r="G309" s="10">
        <f t="shared" si="32"/>
        <v>2</v>
      </c>
      <c r="H309" s="10">
        <f t="shared" si="33"/>
        <v>0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3.5">
      <c r="A310" s="9"/>
      <c r="B310" s="9"/>
      <c r="C310" s="9" t="s">
        <v>19</v>
      </c>
      <c r="D310" s="9" t="s">
        <v>930</v>
      </c>
      <c r="E310" s="12">
        <f t="shared" si="30"/>
        <v>0</v>
      </c>
      <c r="F310" s="13">
        <f t="shared" si="31"/>
        <v>0</v>
      </c>
      <c r="G310" s="10">
        <f t="shared" si="32"/>
        <v>2</v>
      </c>
      <c r="H310" s="10">
        <f t="shared" si="33"/>
        <v>0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3.5">
      <c r="A311" s="9"/>
      <c r="B311" s="9"/>
      <c r="C311" s="11" t="s">
        <v>529</v>
      </c>
      <c r="D311" s="9" t="s">
        <v>930</v>
      </c>
      <c r="E311" s="12">
        <f t="shared" si="30"/>
        <v>0</v>
      </c>
      <c r="F311" s="13">
        <f t="shared" si="31"/>
        <v>0</v>
      </c>
      <c r="G311" s="10">
        <f t="shared" si="32"/>
        <v>2</v>
      </c>
      <c r="H311" s="10">
        <f t="shared" si="33"/>
        <v>0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3.5">
      <c r="A312" s="9"/>
      <c r="B312" s="9"/>
      <c r="C312" s="11" t="s">
        <v>73</v>
      </c>
      <c r="D312" s="9" t="s">
        <v>930</v>
      </c>
      <c r="E312" s="12">
        <f t="shared" si="30"/>
        <v>0</v>
      </c>
      <c r="F312" s="13">
        <f t="shared" si="31"/>
        <v>0</v>
      </c>
      <c r="G312" s="10">
        <f t="shared" si="32"/>
        <v>2</v>
      </c>
      <c r="H312" s="10">
        <f t="shared" si="33"/>
        <v>0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3.5">
      <c r="A313" s="9"/>
      <c r="B313" s="9"/>
      <c r="C313" s="11" t="s">
        <v>203</v>
      </c>
      <c r="D313" s="9" t="s">
        <v>930</v>
      </c>
      <c r="E313" s="12">
        <f t="shared" si="30"/>
        <v>0</v>
      </c>
      <c r="F313" s="13">
        <f t="shared" si="31"/>
        <v>0</v>
      </c>
      <c r="G313" s="10">
        <f t="shared" si="32"/>
        <v>2</v>
      </c>
      <c r="H313" s="10">
        <f t="shared" si="33"/>
        <v>0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3.5">
      <c r="A314" s="9"/>
      <c r="B314" s="9"/>
      <c r="C314" s="9" t="s">
        <v>13</v>
      </c>
      <c r="D314" s="9" t="s">
        <v>930</v>
      </c>
      <c r="E314" s="12">
        <f t="shared" si="30"/>
        <v>0</v>
      </c>
      <c r="F314" s="13">
        <f t="shared" si="31"/>
        <v>0</v>
      </c>
      <c r="G314" s="10">
        <f t="shared" si="32"/>
        <v>2</v>
      </c>
      <c r="H314" s="10">
        <f t="shared" si="33"/>
        <v>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3.5">
      <c r="A315" s="9"/>
      <c r="B315" s="9"/>
      <c r="C315" s="11" t="s">
        <v>733</v>
      </c>
      <c r="D315" s="11" t="s">
        <v>729</v>
      </c>
      <c r="E315" s="12">
        <f t="shared" si="30"/>
        <v>0</v>
      </c>
      <c r="F315" s="13">
        <f t="shared" si="31"/>
        <v>0</v>
      </c>
      <c r="G315" s="10">
        <f t="shared" si="32"/>
        <v>2</v>
      </c>
      <c r="H315" s="10">
        <f t="shared" si="33"/>
        <v>0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3.5">
      <c r="A316" s="9"/>
      <c r="B316" s="9"/>
      <c r="C316" s="11" t="s">
        <v>757</v>
      </c>
      <c r="D316" s="11" t="s">
        <v>663</v>
      </c>
      <c r="E316" s="12">
        <f t="shared" si="30"/>
        <v>0</v>
      </c>
      <c r="F316" s="13">
        <f t="shared" si="31"/>
        <v>0</v>
      </c>
      <c r="G316" s="10">
        <f t="shared" si="32"/>
        <v>2</v>
      </c>
      <c r="H316" s="10">
        <f t="shared" si="33"/>
        <v>0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3.5">
      <c r="A317" s="9"/>
      <c r="B317" s="9"/>
      <c r="C317" s="11" t="s">
        <v>759</v>
      </c>
      <c r="D317" s="11" t="s">
        <v>663</v>
      </c>
      <c r="E317" s="12">
        <f t="shared" si="30"/>
        <v>0</v>
      </c>
      <c r="F317" s="13">
        <f t="shared" si="31"/>
        <v>0</v>
      </c>
      <c r="G317" s="10">
        <f t="shared" si="32"/>
        <v>2</v>
      </c>
      <c r="H317" s="10">
        <f t="shared" si="33"/>
        <v>0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3.5">
      <c r="A318" s="9"/>
      <c r="B318" s="9"/>
      <c r="C318" s="11" t="s">
        <v>565</v>
      </c>
      <c r="D318" s="11" t="s">
        <v>668</v>
      </c>
      <c r="E318" s="12">
        <f t="shared" si="30"/>
        <v>0</v>
      </c>
      <c r="F318" s="13">
        <f t="shared" si="31"/>
        <v>0</v>
      </c>
      <c r="G318" s="10">
        <f t="shared" si="32"/>
        <v>2</v>
      </c>
      <c r="H318" s="10">
        <f t="shared" si="33"/>
        <v>0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3.5">
      <c r="A319" s="9"/>
      <c r="B319" s="9"/>
      <c r="C319" s="11" t="s">
        <v>303</v>
      </c>
      <c r="D319" s="11" t="s">
        <v>928</v>
      </c>
      <c r="E319" s="12">
        <f t="shared" si="30"/>
        <v>0</v>
      </c>
      <c r="F319" s="13">
        <f t="shared" si="31"/>
        <v>0</v>
      </c>
      <c r="G319" s="10">
        <f t="shared" si="32"/>
        <v>2</v>
      </c>
      <c r="H319" s="10">
        <f t="shared" si="33"/>
        <v>0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3.5">
      <c r="A320" s="9"/>
      <c r="B320" s="9"/>
      <c r="C320" s="11" t="s">
        <v>720</v>
      </c>
      <c r="D320" s="11" t="s">
        <v>928</v>
      </c>
      <c r="E320" s="12">
        <f t="shared" si="30"/>
        <v>0</v>
      </c>
      <c r="F320" s="13">
        <f t="shared" si="31"/>
        <v>0</v>
      </c>
      <c r="G320" s="10">
        <f t="shared" si="32"/>
        <v>2</v>
      </c>
      <c r="H320" s="10">
        <f t="shared" si="33"/>
        <v>0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3.5">
      <c r="A321" s="9"/>
      <c r="B321" s="9"/>
      <c r="C321" s="11" t="s">
        <v>764</v>
      </c>
      <c r="D321" s="11" t="s">
        <v>927</v>
      </c>
      <c r="E321" s="12">
        <f t="shared" si="30"/>
        <v>0</v>
      </c>
      <c r="F321" s="13">
        <f t="shared" si="31"/>
        <v>0</v>
      </c>
      <c r="G321" s="10">
        <f t="shared" si="32"/>
        <v>2</v>
      </c>
      <c r="H321" s="10">
        <f t="shared" si="33"/>
        <v>0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3.5">
      <c r="A322" s="9"/>
      <c r="B322" s="9"/>
      <c r="C322" s="11" t="s">
        <v>816</v>
      </c>
      <c r="D322" s="11" t="s">
        <v>927</v>
      </c>
      <c r="E322" s="12">
        <f t="shared" si="30"/>
        <v>0</v>
      </c>
      <c r="F322" s="13">
        <f t="shared" si="31"/>
        <v>0</v>
      </c>
      <c r="G322" s="10">
        <f t="shared" si="32"/>
        <v>2</v>
      </c>
      <c r="H322" s="10">
        <f t="shared" si="33"/>
        <v>0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3.5">
      <c r="A323" s="9"/>
      <c r="B323" s="9"/>
      <c r="C323" s="11" t="s">
        <v>342</v>
      </c>
      <c r="D323" s="11" t="s">
        <v>927</v>
      </c>
      <c r="E323" s="12">
        <f aca="true" t="shared" si="34" ref="E323:E386">H323/G323</f>
        <v>0</v>
      </c>
      <c r="F323" s="13">
        <f aca="true" t="shared" si="35" ref="F323:F386">COUNT(I323:AH323)</f>
        <v>0</v>
      </c>
      <c r="G323" s="10">
        <f t="shared" si="32"/>
        <v>2</v>
      </c>
      <c r="H323" s="10">
        <f t="shared" si="33"/>
        <v>0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3.5">
      <c r="A324" s="9"/>
      <c r="B324" s="9"/>
      <c r="C324" s="11" t="s">
        <v>341</v>
      </c>
      <c r="D324" s="11" t="s">
        <v>927</v>
      </c>
      <c r="E324" s="12">
        <f t="shared" si="34"/>
        <v>0</v>
      </c>
      <c r="F324" s="13">
        <f t="shared" si="35"/>
        <v>0</v>
      </c>
      <c r="G324" s="10">
        <f t="shared" si="32"/>
        <v>2</v>
      </c>
      <c r="H324" s="10">
        <f t="shared" si="33"/>
        <v>0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3.5">
      <c r="A325" s="9"/>
      <c r="B325" s="9"/>
      <c r="C325" s="9" t="s">
        <v>815</v>
      </c>
      <c r="D325" s="11" t="s">
        <v>927</v>
      </c>
      <c r="E325" s="12">
        <f t="shared" si="34"/>
        <v>0</v>
      </c>
      <c r="F325" s="13">
        <f t="shared" si="35"/>
        <v>0</v>
      </c>
      <c r="G325" s="10">
        <f t="shared" si="32"/>
        <v>2</v>
      </c>
      <c r="H325" s="10">
        <f t="shared" si="33"/>
        <v>0</v>
      </c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3.5">
      <c r="A326" s="9"/>
      <c r="B326" s="9"/>
      <c r="C326" s="11" t="s">
        <v>774</v>
      </c>
      <c r="D326" s="11" t="s">
        <v>927</v>
      </c>
      <c r="E326" s="12">
        <f t="shared" si="34"/>
        <v>0</v>
      </c>
      <c r="F326" s="13">
        <f t="shared" si="35"/>
        <v>0</v>
      </c>
      <c r="G326" s="10">
        <f t="shared" si="32"/>
        <v>2</v>
      </c>
      <c r="H326" s="10">
        <f t="shared" si="33"/>
        <v>0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3.5">
      <c r="A327" s="9"/>
      <c r="B327" s="9"/>
      <c r="C327" s="11" t="s">
        <v>302</v>
      </c>
      <c r="D327" s="11" t="s">
        <v>927</v>
      </c>
      <c r="E327" s="12">
        <f t="shared" si="34"/>
        <v>0</v>
      </c>
      <c r="F327" s="13">
        <f t="shared" si="35"/>
        <v>0</v>
      </c>
      <c r="G327" s="10">
        <f t="shared" si="32"/>
        <v>2</v>
      </c>
      <c r="H327" s="10">
        <f t="shared" si="33"/>
        <v>0</v>
      </c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3.5">
      <c r="A328" s="9"/>
      <c r="B328" s="9"/>
      <c r="C328" s="11" t="s">
        <v>737</v>
      </c>
      <c r="D328" s="11" t="s">
        <v>926</v>
      </c>
      <c r="E328" s="12">
        <f t="shared" si="34"/>
        <v>0</v>
      </c>
      <c r="F328" s="13">
        <f t="shared" si="35"/>
        <v>0</v>
      </c>
      <c r="G328" s="10">
        <f t="shared" si="32"/>
        <v>2</v>
      </c>
      <c r="H328" s="10">
        <f t="shared" si="33"/>
        <v>0</v>
      </c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3.5">
      <c r="A329" s="9"/>
      <c r="B329" s="9"/>
      <c r="C329" s="11" t="s">
        <v>139</v>
      </c>
      <c r="D329" s="11" t="s">
        <v>926</v>
      </c>
      <c r="E329" s="12">
        <f t="shared" si="34"/>
        <v>0</v>
      </c>
      <c r="F329" s="13">
        <f t="shared" si="35"/>
        <v>0</v>
      </c>
      <c r="G329" s="10">
        <f t="shared" si="32"/>
        <v>2</v>
      </c>
      <c r="H329" s="10">
        <f t="shared" si="33"/>
        <v>0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3.5">
      <c r="A330" s="9"/>
      <c r="B330" s="9"/>
      <c r="C330" s="11" t="s">
        <v>83</v>
      </c>
      <c r="D330" s="11" t="s">
        <v>926</v>
      </c>
      <c r="E330" s="12">
        <f t="shared" si="34"/>
        <v>0</v>
      </c>
      <c r="F330" s="13">
        <f t="shared" si="35"/>
        <v>0</v>
      </c>
      <c r="G330" s="10">
        <f t="shared" si="32"/>
        <v>2</v>
      </c>
      <c r="H330" s="10">
        <f t="shared" si="33"/>
        <v>0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3.5">
      <c r="A331" s="9"/>
      <c r="B331" s="9"/>
      <c r="C331" s="11" t="s">
        <v>63</v>
      </c>
      <c r="D331" s="9" t="s">
        <v>924</v>
      </c>
      <c r="E331" s="12">
        <f t="shared" si="34"/>
        <v>0</v>
      </c>
      <c r="F331" s="13">
        <f t="shared" si="35"/>
        <v>0</v>
      </c>
      <c r="G331" s="10">
        <f t="shared" si="32"/>
        <v>2</v>
      </c>
      <c r="H331" s="10">
        <f t="shared" si="33"/>
        <v>0</v>
      </c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3.5">
      <c r="A332" s="9"/>
      <c r="B332" s="9"/>
      <c r="C332" s="9" t="s">
        <v>814</v>
      </c>
      <c r="D332" s="9" t="s">
        <v>924</v>
      </c>
      <c r="E332" s="12">
        <f t="shared" si="34"/>
        <v>0</v>
      </c>
      <c r="F332" s="13">
        <f t="shared" si="35"/>
        <v>0</v>
      </c>
      <c r="G332" s="10">
        <f t="shared" si="32"/>
        <v>2</v>
      </c>
      <c r="H332" s="10">
        <f t="shared" si="33"/>
        <v>0</v>
      </c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3.5">
      <c r="A333" s="9"/>
      <c r="B333" s="9"/>
      <c r="C333" s="11" t="s">
        <v>344</v>
      </c>
      <c r="D333" s="9" t="s">
        <v>924</v>
      </c>
      <c r="E333" s="12">
        <f t="shared" si="34"/>
        <v>0</v>
      </c>
      <c r="F333" s="13">
        <f t="shared" si="35"/>
        <v>0</v>
      </c>
      <c r="G333" s="10">
        <f t="shared" si="32"/>
        <v>2</v>
      </c>
      <c r="H333" s="10">
        <f t="shared" si="33"/>
        <v>0</v>
      </c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3.5">
      <c r="A334" s="9"/>
      <c r="B334" s="9"/>
      <c r="C334" s="11" t="s">
        <v>343</v>
      </c>
      <c r="D334" s="9" t="s">
        <v>924</v>
      </c>
      <c r="E334" s="12">
        <f t="shared" si="34"/>
        <v>0</v>
      </c>
      <c r="F334" s="13">
        <f t="shared" si="35"/>
        <v>0</v>
      </c>
      <c r="G334" s="10">
        <f t="shared" si="32"/>
        <v>2</v>
      </c>
      <c r="H334" s="10">
        <f t="shared" si="33"/>
        <v>0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3.5">
      <c r="A335" s="9"/>
      <c r="B335" s="9"/>
      <c r="C335" s="9" t="s">
        <v>99</v>
      </c>
      <c r="D335" s="9" t="s">
        <v>924</v>
      </c>
      <c r="E335" s="12">
        <f t="shared" si="34"/>
        <v>0</v>
      </c>
      <c r="F335" s="13">
        <f t="shared" si="35"/>
        <v>0</v>
      </c>
      <c r="G335" s="10">
        <f t="shared" si="32"/>
        <v>2</v>
      </c>
      <c r="H335" s="10">
        <f t="shared" si="33"/>
        <v>0</v>
      </c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3.5">
      <c r="A336" s="9"/>
      <c r="B336" s="9"/>
      <c r="C336" s="11" t="s">
        <v>653</v>
      </c>
      <c r="D336" s="11" t="s">
        <v>929</v>
      </c>
      <c r="E336" s="12">
        <f t="shared" si="34"/>
        <v>0</v>
      </c>
      <c r="F336" s="13">
        <f t="shared" si="35"/>
        <v>0</v>
      </c>
      <c r="G336" s="10">
        <f t="shared" si="32"/>
        <v>2</v>
      </c>
      <c r="H336" s="10">
        <f t="shared" si="33"/>
        <v>0</v>
      </c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3.5">
      <c r="A337" s="9"/>
      <c r="B337" s="9"/>
      <c r="C337" s="9" t="s">
        <v>95</v>
      </c>
      <c r="D337" s="9" t="s">
        <v>543</v>
      </c>
      <c r="E337" s="12">
        <f t="shared" si="34"/>
        <v>0</v>
      </c>
      <c r="F337" s="13">
        <f t="shared" si="35"/>
        <v>0</v>
      </c>
      <c r="G337" s="10">
        <f t="shared" si="32"/>
        <v>2</v>
      </c>
      <c r="H337" s="10">
        <f t="shared" si="33"/>
        <v>0</v>
      </c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3.5">
      <c r="A338" s="9"/>
      <c r="B338" s="9"/>
      <c r="C338" s="9" t="s">
        <v>96</v>
      </c>
      <c r="D338" s="9" t="s">
        <v>543</v>
      </c>
      <c r="E338" s="12">
        <f t="shared" si="34"/>
        <v>0</v>
      </c>
      <c r="F338" s="13">
        <f t="shared" si="35"/>
        <v>0</v>
      </c>
      <c r="G338" s="10">
        <f t="shared" si="32"/>
        <v>2</v>
      </c>
      <c r="H338" s="10">
        <f t="shared" si="33"/>
        <v>0</v>
      </c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3.5">
      <c r="A339" s="9"/>
      <c r="B339" s="9"/>
      <c r="C339" s="9" t="s">
        <v>325</v>
      </c>
      <c r="D339" s="9" t="s">
        <v>743</v>
      </c>
      <c r="E339" s="12">
        <f t="shared" si="34"/>
        <v>0</v>
      </c>
      <c r="F339" s="13">
        <f t="shared" si="35"/>
        <v>0</v>
      </c>
      <c r="G339" s="10">
        <f t="shared" si="32"/>
        <v>2</v>
      </c>
      <c r="H339" s="10">
        <f t="shared" si="33"/>
        <v>0</v>
      </c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3.5">
      <c r="A340" s="9"/>
      <c r="B340" s="9"/>
      <c r="C340" s="9" t="s">
        <v>94</v>
      </c>
      <c r="D340" s="9" t="s">
        <v>542</v>
      </c>
      <c r="E340" s="12">
        <f t="shared" si="34"/>
        <v>0</v>
      </c>
      <c r="F340" s="13">
        <f t="shared" si="35"/>
        <v>0</v>
      </c>
      <c r="G340" s="10">
        <f t="shared" si="32"/>
        <v>2</v>
      </c>
      <c r="H340" s="10">
        <f t="shared" si="33"/>
        <v>0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3.5">
      <c r="A341" s="9"/>
      <c r="B341" s="9"/>
      <c r="C341" s="11" t="s">
        <v>744</v>
      </c>
      <c r="D341" s="31" t="s">
        <v>923</v>
      </c>
      <c r="E341" s="12">
        <f t="shared" si="34"/>
        <v>0</v>
      </c>
      <c r="F341" s="13">
        <f t="shared" si="35"/>
        <v>0</v>
      </c>
      <c r="G341" s="10">
        <f t="shared" si="32"/>
        <v>2</v>
      </c>
      <c r="H341" s="10">
        <f t="shared" si="33"/>
        <v>0</v>
      </c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3.5">
      <c r="A342" s="9"/>
      <c r="B342" s="9"/>
      <c r="C342" s="11" t="s">
        <v>779</v>
      </c>
      <c r="D342" s="31" t="s">
        <v>923</v>
      </c>
      <c r="E342" s="12">
        <f t="shared" si="34"/>
        <v>0</v>
      </c>
      <c r="F342" s="13">
        <f t="shared" si="35"/>
        <v>0</v>
      </c>
      <c r="G342" s="10">
        <f t="shared" si="32"/>
        <v>2</v>
      </c>
      <c r="H342" s="10">
        <f t="shared" si="33"/>
        <v>0</v>
      </c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3.5">
      <c r="A343" s="9"/>
      <c r="B343" s="9"/>
      <c r="C343" s="11" t="s">
        <v>569</v>
      </c>
      <c r="D343" s="31" t="s">
        <v>923</v>
      </c>
      <c r="E343" s="12">
        <f t="shared" si="34"/>
        <v>0</v>
      </c>
      <c r="F343" s="13">
        <f t="shared" si="35"/>
        <v>0</v>
      </c>
      <c r="G343" s="10">
        <f t="shared" si="32"/>
        <v>2</v>
      </c>
      <c r="H343" s="10">
        <f t="shared" si="33"/>
        <v>0</v>
      </c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3.5">
      <c r="A344" s="9"/>
      <c r="B344" s="9"/>
      <c r="C344" s="11" t="s">
        <v>78</v>
      </c>
      <c r="D344" s="31" t="s">
        <v>923</v>
      </c>
      <c r="E344" s="12">
        <f t="shared" si="34"/>
        <v>0</v>
      </c>
      <c r="F344" s="13">
        <f t="shared" si="35"/>
        <v>0</v>
      </c>
      <c r="G344" s="10">
        <f t="shared" si="32"/>
        <v>2</v>
      </c>
      <c r="H344" s="10">
        <f t="shared" si="33"/>
        <v>0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3.5">
      <c r="A345" s="9"/>
      <c r="B345" s="9"/>
      <c r="C345" s="11" t="s">
        <v>219</v>
      </c>
      <c r="D345" s="31" t="s">
        <v>923</v>
      </c>
      <c r="E345" s="12">
        <f t="shared" si="34"/>
        <v>0</v>
      </c>
      <c r="F345" s="13">
        <f t="shared" si="35"/>
        <v>0</v>
      </c>
      <c r="G345" s="10">
        <f t="shared" si="32"/>
        <v>2</v>
      </c>
      <c r="H345" s="10">
        <f t="shared" si="33"/>
        <v>0</v>
      </c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3.5">
      <c r="A346" s="9"/>
      <c r="B346" s="9"/>
      <c r="C346" s="11" t="s">
        <v>214</v>
      </c>
      <c r="D346" s="31" t="s">
        <v>923</v>
      </c>
      <c r="E346" s="12">
        <f t="shared" si="34"/>
        <v>0</v>
      </c>
      <c r="F346" s="13">
        <f t="shared" si="35"/>
        <v>0</v>
      </c>
      <c r="G346" s="10">
        <f t="shared" si="32"/>
        <v>2</v>
      </c>
      <c r="H346" s="10">
        <f t="shared" si="33"/>
        <v>0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3.5">
      <c r="A347" s="9"/>
      <c r="B347" s="9"/>
      <c r="C347" s="11" t="s">
        <v>191</v>
      </c>
      <c r="D347" s="31" t="s">
        <v>923</v>
      </c>
      <c r="E347" s="12">
        <f t="shared" si="34"/>
        <v>0</v>
      </c>
      <c r="F347" s="13">
        <f t="shared" si="35"/>
        <v>0</v>
      </c>
      <c r="G347" s="10">
        <f t="shared" si="32"/>
        <v>2</v>
      </c>
      <c r="H347" s="10">
        <f t="shared" si="33"/>
        <v>0</v>
      </c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3.5">
      <c r="A348" s="9"/>
      <c r="B348" s="9"/>
      <c r="C348" s="11" t="s">
        <v>190</v>
      </c>
      <c r="D348" s="31" t="s">
        <v>923</v>
      </c>
      <c r="E348" s="12">
        <f t="shared" si="34"/>
        <v>0</v>
      </c>
      <c r="F348" s="13">
        <f t="shared" si="35"/>
        <v>0</v>
      </c>
      <c r="G348" s="10">
        <f t="shared" si="32"/>
        <v>2</v>
      </c>
      <c r="H348" s="10">
        <f t="shared" si="33"/>
        <v>0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3.5">
      <c r="A349" s="9"/>
      <c r="B349" s="9"/>
      <c r="C349" s="9" t="s">
        <v>813</v>
      </c>
      <c r="D349" s="9" t="s">
        <v>109</v>
      </c>
      <c r="E349" s="12">
        <f t="shared" si="34"/>
        <v>0</v>
      </c>
      <c r="F349" s="13">
        <f t="shared" si="35"/>
        <v>0</v>
      </c>
      <c r="G349" s="10">
        <f t="shared" si="32"/>
        <v>2</v>
      </c>
      <c r="H349" s="10">
        <f t="shared" si="33"/>
        <v>0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3.5">
      <c r="A350" s="9"/>
      <c r="B350" s="9"/>
      <c r="C350" s="11" t="s">
        <v>34</v>
      </c>
      <c r="D350" s="11" t="s">
        <v>109</v>
      </c>
      <c r="E350" s="12">
        <f t="shared" si="34"/>
        <v>0</v>
      </c>
      <c r="F350" s="13">
        <f t="shared" si="35"/>
        <v>0</v>
      </c>
      <c r="G350" s="10">
        <f t="shared" si="32"/>
        <v>2</v>
      </c>
      <c r="H350" s="10">
        <f t="shared" si="33"/>
        <v>0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3.5">
      <c r="A351" s="9"/>
      <c r="B351" s="9"/>
      <c r="C351" s="11" t="s">
        <v>27</v>
      </c>
      <c r="D351" s="11" t="s">
        <v>109</v>
      </c>
      <c r="E351" s="12">
        <f t="shared" si="34"/>
        <v>0</v>
      </c>
      <c r="F351" s="13">
        <f t="shared" si="35"/>
        <v>0</v>
      </c>
      <c r="G351" s="10">
        <f t="shared" si="32"/>
        <v>2</v>
      </c>
      <c r="H351" s="10">
        <f t="shared" si="33"/>
        <v>0</v>
      </c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3.5">
      <c r="A352" s="9"/>
      <c r="B352" s="9"/>
      <c r="C352" s="11" t="s">
        <v>128</v>
      </c>
      <c r="D352" s="11" t="s">
        <v>109</v>
      </c>
      <c r="E352" s="12">
        <f t="shared" si="34"/>
        <v>0</v>
      </c>
      <c r="F352" s="13">
        <f t="shared" si="35"/>
        <v>0</v>
      </c>
      <c r="G352" s="10">
        <f t="shared" si="32"/>
        <v>2</v>
      </c>
      <c r="H352" s="10">
        <f t="shared" si="33"/>
        <v>0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3.5">
      <c r="A353" s="9"/>
      <c r="B353" s="9"/>
      <c r="C353" s="11" t="s">
        <v>318</v>
      </c>
      <c r="D353" s="11" t="s">
        <v>109</v>
      </c>
      <c r="E353" s="12">
        <f t="shared" si="34"/>
        <v>0</v>
      </c>
      <c r="F353" s="13">
        <f t="shared" si="35"/>
        <v>0</v>
      </c>
      <c r="G353" s="10">
        <f t="shared" si="32"/>
        <v>2</v>
      </c>
      <c r="H353" s="10">
        <f t="shared" si="33"/>
        <v>0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3.5">
      <c r="A354" s="9"/>
      <c r="B354" s="9"/>
      <c r="C354" s="11" t="s">
        <v>132</v>
      </c>
      <c r="D354" s="11" t="s">
        <v>109</v>
      </c>
      <c r="E354" s="12">
        <f t="shared" si="34"/>
        <v>0</v>
      </c>
      <c r="F354" s="13">
        <f t="shared" si="35"/>
        <v>0</v>
      </c>
      <c r="G354" s="10">
        <f aca="true" t="shared" si="36" ref="G354:G417">IF(F354&lt;3,2,F354)</f>
        <v>2</v>
      </c>
      <c r="H354" s="10">
        <f aca="true" t="shared" si="37" ref="H354:H417">SUM(I354:AH354)</f>
        <v>0</v>
      </c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3.5">
      <c r="A355" s="9"/>
      <c r="B355" s="9"/>
      <c r="C355" s="11" t="s">
        <v>123</v>
      </c>
      <c r="D355" s="11" t="s">
        <v>109</v>
      </c>
      <c r="E355" s="12">
        <f t="shared" si="34"/>
        <v>0</v>
      </c>
      <c r="F355" s="13">
        <f t="shared" si="35"/>
        <v>0</v>
      </c>
      <c r="G355" s="10">
        <f t="shared" si="36"/>
        <v>2</v>
      </c>
      <c r="H355" s="10">
        <f t="shared" si="37"/>
        <v>0</v>
      </c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3.5">
      <c r="A356" s="9"/>
      <c r="B356" s="9"/>
      <c r="C356" s="11" t="s">
        <v>317</v>
      </c>
      <c r="D356" s="11" t="s">
        <v>109</v>
      </c>
      <c r="E356" s="12">
        <f t="shared" si="34"/>
        <v>0</v>
      </c>
      <c r="F356" s="13">
        <f t="shared" si="35"/>
        <v>0</v>
      </c>
      <c r="G356" s="10">
        <f t="shared" si="36"/>
        <v>2</v>
      </c>
      <c r="H356" s="10">
        <f t="shared" si="37"/>
        <v>0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3.5">
      <c r="A357" s="9"/>
      <c r="B357" s="9"/>
      <c r="C357" s="11" t="s">
        <v>32</v>
      </c>
      <c r="D357" s="11" t="s">
        <v>109</v>
      </c>
      <c r="E357" s="12">
        <f t="shared" si="34"/>
        <v>0</v>
      </c>
      <c r="F357" s="13">
        <f t="shared" si="35"/>
        <v>0</v>
      </c>
      <c r="G357" s="10">
        <f t="shared" si="36"/>
        <v>2</v>
      </c>
      <c r="H357" s="10">
        <f t="shared" si="37"/>
        <v>0</v>
      </c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3.5">
      <c r="A358" s="9"/>
      <c r="B358" s="9"/>
      <c r="C358" s="11" t="s">
        <v>86</v>
      </c>
      <c r="D358" s="11" t="s">
        <v>109</v>
      </c>
      <c r="E358" s="12">
        <f t="shared" si="34"/>
        <v>0</v>
      </c>
      <c r="F358" s="13">
        <f t="shared" si="35"/>
        <v>0</v>
      </c>
      <c r="G358" s="10">
        <f t="shared" si="36"/>
        <v>2</v>
      </c>
      <c r="H358" s="10">
        <f t="shared" si="37"/>
        <v>0</v>
      </c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3.5">
      <c r="A359" s="9"/>
      <c r="B359" s="9"/>
      <c r="C359" s="11" t="s">
        <v>26</v>
      </c>
      <c r="D359" s="11" t="s">
        <v>109</v>
      </c>
      <c r="E359" s="12">
        <f t="shared" si="34"/>
        <v>0</v>
      </c>
      <c r="F359" s="13">
        <f t="shared" si="35"/>
        <v>0</v>
      </c>
      <c r="G359" s="10">
        <f t="shared" si="36"/>
        <v>2</v>
      </c>
      <c r="H359" s="10">
        <f t="shared" si="37"/>
        <v>0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3.5">
      <c r="A360" s="9"/>
      <c r="B360" s="9"/>
      <c r="C360" s="11" t="s">
        <v>122</v>
      </c>
      <c r="D360" s="11" t="s">
        <v>109</v>
      </c>
      <c r="E360" s="12">
        <f t="shared" si="34"/>
        <v>0</v>
      </c>
      <c r="F360" s="13">
        <f t="shared" si="35"/>
        <v>0</v>
      </c>
      <c r="G360" s="10">
        <f t="shared" si="36"/>
        <v>2</v>
      </c>
      <c r="H360" s="10">
        <f t="shared" si="37"/>
        <v>0</v>
      </c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3.5">
      <c r="A361" s="9"/>
      <c r="B361" s="9"/>
      <c r="C361" s="11" t="s">
        <v>316</v>
      </c>
      <c r="D361" s="11" t="s">
        <v>109</v>
      </c>
      <c r="E361" s="12">
        <f t="shared" si="34"/>
        <v>0</v>
      </c>
      <c r="F361" s="13">
        <f t="shared" si="35"/>
        <v>0</v>
      </c>
      <c r="G361" s="10">
        <f t="shared" si="36"/>
        <v>2</v>
      </c>
      <c r="H361" s="10">
        <f t="shared" si="37"/>
        <v>0</v>
      </c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3.5">
      <c r="A362" s="9"/>
      <c r="B362" s="9"/>
      <c r="C362" s="11" t="s">
        <v>36</v>
      </c>
      <c r="D362" s="11" t="s">
        <v>109</v>
      </c>
      <c r="E362" s="12">
        <f t="shared" si="34"/>
        <v>0</v>
      </c>
      <c r="F362" s="13">
        <f t="shared" si="35"/>
        <v>0</v>
      </c>
      <c r="G362" s="10">
        <f t="shared" si="36"/>
        <v>2</v>
      </c>
      <c r="H362" s="10">
        <f t="shared" si="37"/>
        <v>0</v>
      </c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3.5">
      <c r="A363" s="9"/>
      <c r="B363" s="9"/>
      <c r="C363" s="11" t="s">
        <v>127</v>
      </c>
      <c r="D363" s="11" t="s">
        <v>109</v>
      </c>
      <c r="E363" s="12">
        <f t="shared" si="34"/>
        <v>0</v>
      </c>
      <c r="F363" s="13">
        <f t="shared" si="35"/>
        <v>0</v>
      </c>
      <c r="G363" s="10">
        <f t="shared" si="36"/>
        <v>2</v>
      </c>
      <c r="H363" s="10">
        <f t="shared" si="37"/>
        <v>0</v>
      </c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3.5">
      <c r="A364" s="9"/>
      <c r="B364" s="9"/>
      <c r="C364" s="11" t="s">
        <v>315</v>
      </c>
      <c r="D364" s="11" t="s">
        <v>109</v>
      </c>
      <c r="E364" s="12">
        <f t="shared" si="34"/>
        <v>0</v>
      </c>
      <c r="F364" s="13">
        <f t="shared" si="35"/>
        <v>0</v>
      </c>
      <c r="G364" s="10">
        <f t="shared" si="36"/>
        <v>2</v>
      </c>
      <c r="H364" s="10">
        <f t="shared" si="37"/>
        <v>0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3.5">
      <c r="A365" s="9"/>
      <c r="B365" s="9"/>
      <c r="C365" s="11" t="s">
        <v>37</v>
      </c>
      <c r="D365" s="11" t="s">
        <v>109</v>
      </c>
      <c r="E365" s="12">
        <f t="shared" si="34"/>
        <v>0</v>
      </c>
      <c r="F365" s="13">
        <f t="shared" si="35"/>
        <v>0</v>
      </c>
      <c r="G365" s="10">
        <f t="shared" si="36"/>
        <v>2</v>
      </c>
      <c r="H365" s="10">
        <f t="shared" si="37"/>
        <v>0</v>
      </c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3.5">
      <c r="A366" s="9"/>
      <c r="B366" s="9"/>
      <c r="C366" s="11" t="s">
        <v>314</v>
      </c>
      <c r="D366" s="11" t="s">
        <v>109</v>
      </c>
      <c r="E366" s="12">
        <f t="shared" si="34"/>
        <v>0</v>
      </c>
      <c r="F366" s="13">
        <f t="shared" si="35"/>
        <v>0</v>
      </c>
      <c r="G366" s="10">
        <f t="shared" si="36"/>
        <v>2</v>
      </c>
      <c r="H366" s="10">
        <f t="shared" si="37"/>
        <v>0</v>
      </c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3.5">
      <c r="A367" s="9"/>
      <c r="B367" s="9"/>
      <c r="C367" s="11" t="s">
        <v>41</v>
      </c>
      <c r="D367" s="11" t="s">
        <v>109</v>
      </c>
      <c r="E367" s="12">
        <f t="shared" si="34"/>
        <v>0</v>
      </c>
      <c r="F367" s="13">
        <f t="shared" si="35"/>
        <v>0</v>
      </c>
      <c r="G367" s="10">
        <f t="shared" si="36"/>
        <v>2</v>
      </c>
      <c r="H367" s="10">
        <f t="shared" si="37"/>
        <v>0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3.5">
      <c r="A368" s="9"/>
      <c r="B368" s="9"/>
      <c r="C368" s="11" t="s">
        <v>130</v>
      </c>
      <c r="D368" s="11" t="s">
        <v>109</v>
      </c>
      <c r="E368" s="12">
        <f t="shared" si="34"/>
        <v>0</v>
      </c>
      <c r="F368" s="13">
        <f t="shared" si="35"/>
        <v>0</v>
      </c>
      <c r="G368" s="10">
        <f t="shared" si="36"/>
        <v>2</v>
      </c>
      <c r="H368" s="10">
        <f t="shared" si="37"/>
        <v>0</v>
      </c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3.5">
      <c r="A369" s="9"/>
      <c r="B369" s="9"/>
      <c r="C369" s="11" t="s">
        <v>129</v>
      </c>
      <c r="D369" s="11" t="s">
        <v>109</v>
      </c>
      <c r="E369" s="12">
        <f t="shared" si="34"/>
        <v>0</v>
      </c>
      <c r="F369" s="13">
        <f t="shared" si="35"/>
        <v>0</v>
      </c>
      <c r="G369" s="10">
        <f t="shared" si="36"/>
        <v>2</v>
      </c>
      <c r="H369" s="10">
        <f t="shared" si="37"/>
        <v>0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3.5">
      <c r="A370" s="9"/>
      <c r="B370" s="9"/>
      <c r="C370" s="11" t="s">
        <v>85</v>
      </c>
      <c r="D370" s="11" t="s">
        <v>109</v>
      </c>
      <c r="E370" s="12">
        <f t="shared" si="34"/>
        <v>0</v>
      </c>
      <c r="F370" s="13">
        <f t="shared" si="35"/>
        <v>0</v>
      </c>
      <c r="G370" s="10">
        <f t="shared" si="36"/>
        <v>2</v>
      </c>
      <c r="H370" s="10">
        <f t="shared" si="37"/>
        <v>0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3.5">
      <c r="A371" s="9"/>
      <c r="B371" s="9"/>
      <c r="C371" s="11" t="s">
        <v>133</v>
      </c>
      <c r="D371" s="11" t="s">
        <v>109</v>
      </c>
      <c r="E371" s="12">
        <f t="shared" si="34"/>
        <v>0</v>
      </c>
      <c r="F371" s="13">
        <f t="shared" si="35"/>
        <v>0</v>
      </c>
      <c r="G371" s="10">
        <f t="shared" si="36"/>
        <v>2</v>
      </c>
      <c r="H371" s="10">
        <f t="shared" si="37"/>
        <v>0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3.5">
      <c r="A372" s="9"/>
      <c r="B372" s="9"/>
      <c r="C372" s="11" t="s">
        <v>29</v>
      </c>
      <c r="D372" s="11" t="s">
        <v>109</v>
      </c>
      <c r="E372" s="12">
        <f t="shared" si="34"/>
        <v>0</v>
      </c>
      <c r="F372" s="13">
        <f t="shared" si="35"/>
        <v>0</v>
      </c>
      <c r="G372" s="10">
        <f t="shared" si="36"/>
        <v>2</v>
      </c>
      <c r="H372" s="10">
        <f t="shared" si="37"/>
        <v>0</v>
      </c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3.5">
      <c r="A373" s="9"/>
      <c r="B373" s="9"/>
      <c r="C373" s="9" t="s">
        <v>45</v>
      </c>
      <c r="D373" s="9" t="s">
        <v>472</v>
      </c>
      <c r="E373" s="12">
        <f t="shared" si="34"/>
        <v>0</v>
      </c>
      <c r="F373" s="13">
        <f t="shared" si="35"/>
        <v>0</v>
      </c>
      <c r="G373" s="10">
        <f t="shared" si="36"/>
        <v>2</v>
      </c>
      <c r="H373" s="10">
        <f t="shared" si="37"/>
        <v>0</v>
      </c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3.5">
      <c r="A374" s="9"/>
      <c r="B374" s="9"/>
      <c r="C374" s="11" t="s">
        <v>338</v>
      </c>
      <c r="D374" s="11" t="s">
        <v>167</v>
      </c>
      <c r="E374" s="12">
        <f t="shared" si="34"/>
        <v>0</v>
      </c>
      <c r="F374" s="13">
        <f t="shared" si="35"/>
        <v>0</v>
      </c>
      <c r="G374" s="10">
        <f t="shared" si="36"/>
        <v>2</v>
      </c>
      <c r="H374" s="10">
        <f t="shared" si="37"/>
        <v>0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3.5">
      <c r="A375" s="9"/>
      <c r="B375" s="9"/>
      <c r="C375" s="9" t="s">
        <v>469</v>
      </c>
      <c r="D375" s="9" t="s">
        <v>167</v>
      </c>
      <c r="E375" s="12">
        <f t="shared" si="34"/>
        <v>0</v>
      </c>
      <c r="F375" s="13">
        <f t="shared" si="35"/>
        <v>0</v>
      </c>
      <c r="G375" s="10">
        <f t="shared" si="36"/>
        <v>2</v>
      </c>
      <c r="H375" s="10">
        <f t="shared" si="37"/>
        <v>0</v>
      </c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3.5">
      <c r="A376" s="9"/>
      <c r="B376" s="9"/>
      <c r="C376" s="11" t="s">
        <v>649</v>
      </c>
      <c r="D376" s="11" t="s">
        <v>113</v>
      </c>
      <c r="E376" s="12">
        <f t="shared" si="34"/>
        <v>0</v>
      </c>
      <c r="F376" s="13">
        <f t="shared" si="35"/>
        <v>0</v>
      </c>
      <c r="G376" s="10">
        <f t="shared" si="36"/>
        <v>2</v>
      </c>
      <c r="H376" s="10">
        <f t="shared" si="37"/>
        <v>0</v>
      </c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3.5">
      <c r="A377" s="9"/>
      <c r="B377" s="9"/>
      <c r="C377" s="11" t="s">
        <v>15</v>
      </c>
      <c r="D377" s="11" t="s">
        <v>113</v>
      </c>
      <c r="E377" s="12">
        <f t="shared" si="34"/>
        <v>0</v>
      </c>
      <c r="F377" s="13">
        <f t="shared" si="35"/>
        <v>0</v>
      </c>
      <c r="G377" s="10">
        <f t="shared" si="36"/>
        <v>2</v>
      </c>
      <c r="H377" s="10">
        <f t="shared" si="37"/>
        <v>0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3.5">
      <c r="A378" s="9"/>
      <c r="B378" s="9"/>
      <c r="C378" s="9" t="s">
        <v>44</v>
      </c>
      <c r="D378" s="9" t="s">
        <v>113</v>
      </c>
      <c r="E378" s="12">
        <f t="shared" si="34"/>
        <v>0</v>
      </c>
      <c r="F378" s="13">
        <f t="shared" si="35"/>
        <v>0</v>
      </c>
      <c r="G378" s="10">
        <f t="shared" si="36"/>
        <v>2</v>
      </c>
      <c r="H378" s="10">
        <f t="shared" si="37"/>
        <v>0</v>
      </c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3.5">
      <c r="A379" s="9"/>
      <c r="B379" s="9"/>
      <c r="C379" s="11" t="s">
        <v>647</v>
      </c>
      <c r="D379" s="11" t="s">
        <v>113</v>
      </c>
      <c r="E379" s="12">
        <f t="shared" si="34"/>
        <v>0</v>
      </c>
      <c r="F379" s="13">
        <f t="shared" si="35"/>
        <v>0</v>
      </c>
      <c r="G379" s="10">
        <f t="shared" si="36"/>
        <v>2</v>
      </c>
      <c r="H379" s="10">
        <f t="shared" si="37"/>
        <v>0</v>
      </c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3.5">
      <c r="A380" s="9"/>
      <c r="B380" s="9"/>
      <c r="C380" s="11" t="s">
        <v>448</v>
      </c>
      <c r="D380" s="11" t="s">
        <v>113</v>
      </c>
      <c r="E380" s="12">
        <f t="shared" si="34"/>
        <v>0</v>
      </c>
      <c r="F380" s="13">
        <f t="shared" si="35"/>
        <v>0</v>
      </c>
      <c r="G380" s="10">
        <f t="shared" si="36"/>
        <v>2</v>
      </c>
      <c r="H380" s="10">
        <f t="shared" si="37"/>
        <v>0</v>
      </c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3.5">
      <c r="A381" s="9"/>
      <c r="B381" s="9"/>
      <c r="C381" s="11" t="s">
        <v>443</v>
      </c>
      <c r="D381" s="11" t="s">
        <v>113</v>
      </c>
      <c r="E381" s="12">
        <f t="shared" si="34"/>
        <v>0</v>
      </c>
      <c r="F381" s="13">
        <f t="shared" si="35"/>
        <v>0</v>
      </c>
      <c r="G381" s="10">
        <f t="shared" si="36"/>
        <v>2</v>
      </c>
      <c r="H381" s="10">
        <f t="shared" si="37"/>
        <v>0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3.5">
      <c r="A382" s="9"/>
      <c r="B382" s="9"/>
      <c r="C382" s="11" t="s">
        <v>202</v>
      </c>
      <c r="D382" s="11" t="s">
        <v>113</v>
      </c>
      <c r="E382" s="12">
        <f t="shared" si="34"/>
        <v>0</v>
      </c>
      <c r="F382" s="13">
        <f t="shared" si="35"/>
        <v>0</v>
      </c>
      <c r="G382" s="10">
        <f t="shared" si="36"/>
        <v>2</v>
      </c>
      <c r="H382" s="10">
        <f t="shared" si="37"/>
        <v>0</v>
      </c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3.5">
      <c r="A383" s="9"/>
      <c r="B383" s="9"/>
      <c r="C383" s="11" t="s">
        <v>299</v>
      </c>
      <c r="D383" s="11" t="s">
        <v>113</v>
      </c>
      <c r="E383" s="12">
        <f t="shared" si="34"/>
        <v>0</v>
      </c>
      <c r="F383" s="13">
        <f t="shared" si="35"/>
        <v>0</v>
      </c>
      <c r="G383" s="10">
        <f t="shared" si="36"/>
        <v>2</v>
      </c>
      <c r="H383" s="10">
        <f t="shared" si="37"/>
        <v>0</v>
      </c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3.5">
      <c r="A384" s="9"/>
      <c r="B384" s="9"/>
      <c r="C384" s="11" t="s">
        <v>442</v>
      </c>
      <c r="D384" s="11" t="s">
        <v>113</v>
      </c>
      <c r="E384" s="12">
        <f t="shared" si="34"/>
        <v>0</v>
      </c>
      <c r="F384" s="13">
        <f t="shared" si="35"/>
        <v>0</v>
      </c>
      <c r="G384" s="10">
        <f t="shared" si="36"/>
        <v>2</v>
      </c>
      <c r="H384" s="10">
        <f t="shared" si="37"/>
        <v>0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3.5">
      <c r="A385" s="9"/>
      <c r="B385" s="9"/>
      <c r="C385" s="11" t="s">
        <v>441</v>
      </c>
      <c r="D385" s="11" t="s">
        <v>113</v>
      </c>
      <c r="E385" s="12">
        <f t="shared" si="34"/>
        <v>0</v>
      </c>
      <c r="F385" s="13">
        <f t="shared" si="35"/>
        <v>0</v>
      </c>
      <c r="G385" s="10">
        <f t="shared" si="36"/>
        <v>2</v>
      </c>
      <c r="H385" s="10">
        <f t="shared" si="37"/>
        <v>0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3.5">
      <c r="A386" s="9"/>
      <c r="B386" s="9"/>
      <c r="C386" s="9" t="s">
        <v>0</v>
      </c>
      <c r="D386" s="9" t="s">
        <v>113</v>
      </c>
      <c r="E386" s="12">
        <f t="shared" si="34"/>
        <v>0</v>
      </c>
      <c r="F386" s="13">
        <f t="shared" si="35"/>
        <v>0</v>
      </c>
      <c r="G386" s="10">
        <f t="shared" si="36"/>
        <v>2</v>
      </c>
      <c r="H386" s="10">
        <f t="shared" si="37"/>
        <v>0</v>
      </c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3.5">
      <c r="A387" s="9"/>
      <c r="B387" s="9"/>
      <c r="C387" s="9" t="s">
        <v>126</v>
      </c>
      <c r="D387" s="9" t="s">
        <v>113</v>
      </c>
      <c r="E387" s="12">
        <f aca="true" t="shared" si="38" ref="E387:E442">H387/G387</f>
        <v>0</v>
      </c>
      <c r="F387" s="13">
        <f aca="true" t="shared" si="39" ref="F387:F442">COUNT(I387:AH387)</f>
        <v>0</v>
      </c>
      <c r="G387" s="10">
        <f t="shared" si="36"/>
        <v>2</v>
      </c>
      <c r="H387" s="10">
        <f t="shared" si="37"/>
        <v>0</v>
      </c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3.5">
      <c r="A388" s="9"/>
      <c r="B388" s="9"/>
      <c r="C388" s="11" t="s">
        <v>16</v>
      </c>
      <c r="D388" s="11" t="s">
        <v>113</v>
      </c>
      <c r="E388" s="12">
        <f t="shared" si="38"/>
        <v>0</v>
      </c>
      <c r="F388" s="13">
        <f t="shared" si="39"/>
        <v>0</v>
      </c>
      <c r="G388" s="10">
        <f t="shared" si="36"/>
        <v>2</v>
      </c>
      <c r="H388" s="10">
        <f t="shared" si="37"/>
        <v>0</v>
      </c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3.5">
      <c r="A389" s="9"/>
      <c r="B389" s="9"/>
      <c r="C389" s="11" t="s">
        <v>30</v>
      </c>
      <c r="D389" s="11" t="s">
        <v>113</v>
      </c>
      <c r="E389" s="12">
        <f t="shared" si="38"/>
        <v>0</v>
      </c>
      <c r="F389" s="13">
        <f t="shared" si="39"/>
        <v>0</v>
      </c>
      <c r="G389" s="10">
        <f t="shared" si="36"/>
        <v>2</v>
      </c>
      <c r="H389" s="10">
        <f t="shared" si="37"/>
        <v>0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3.5">
      <c r="A390" s="9"/>
      <c r="B390" s="9"/>
      <c r="C390" s="11" t="s">
        <v>6</v>
      </c>
      <c r="D390" s="11" t="s">
        <v>113</v>
      </c>
      <c r="E390" s="12">
        <f t="shared" si="38"/>
        <v>0</v>
      </c>
      <c r="F390" s="13">
        <f t="shared" si="39"/>
        <v>0</v>
      </c>
      <c r="G390" s="10">
        <f t="shared" si="36"/>
        <v>2</v>
      </c>
      <c r="H390" s="10">
        <f t="shared" si="37"/>
        <v>0</v>
      </c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3.5">
      <c r="A391" s="9"/>
      <c r="B391" s="9"/>
      <c r="C391" s="11" t="s">
        <v>347</v>
      </c>
      <c r="D391" s="30" t="s">
        <v>922</v>
      </c>
      <c r="E391" s="12">
        <f t="shared" si="38"/>
        <v>0</v>
      </c>
      <c r="F391" s="13">
        <f t="shared" si="39"/>
        <v>0</v>
      </c>
      <c r="G391" s="10">
        <f t="shared" si="36"/>
        <v>2</v>
      </c>
      <c r="H391" s="10">
        <f t="shared" si="37"/>
        <v>0</v>
      </c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3.5">
      <c r="A392" s="9"/>
      <c r="B392" s="9"/>
      <c r="C392" s="11" t="s">
        <v>346</v>
      </c>
      <c r="D392" s="30" t="s">
        <v>922</v>
      </c>
      <c r="E392" s="12">
        <f t="shared" si="38"/>
        <v>0</v>
      </c>
      <c r="F392" s="13">
        <f t="shared" si="39"/>
        <v>0</v>
      </c>
      <c r="G392" s="10">
        <f t="shared" si="36"/>
        <v>2</v>
      </c>
      <c r="H392" s="10">
        <f t="shared" si="37"/>
        <v>0</v>
      </c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3.5">
      <c r="A393" s="9"/>
      <c r="B393" s="9"/>
      <c r="C393" s="11" t="s">
        <v>313</v>
      </c>
      <c r="D393" s="30" t="s">
        <v>922</v>
      </c>
      <c r="E393" s="12">
        <f t="shared" si="38"/>
        <v>0</v>
      </c>
      <c r="F393" s="13">
        <f t="shared" si="39"/>
        <v>0</v>
      </c>
      <c r="G393" s="10">
        <f t="shared" si="36"/>
        <v>2</v>
      </c>
      <c r="H393" s="10">
        <f t="shared" si="37"/>
        <v>0</v>
      </c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3.5">
      <c r="A394" s="9"/>
      <c r="B394" s="9"/>
      <c r="C394" s="11" t="s">
        <v>301</v>
      </c>
      <c r="D394" s="30" t="s">
        <v>922</v>
      </c>
      <c r="E394" s="12">
        <f t="shared" si="38"/>
        <v>0</v>
      </c>
      <c r="F394" s="13">
        <f t="shared" si="39"/>
        <v>0</v>
      </c>
      <c r="G394" s="10">
        <f t="shared" si="36"/>
        <v>2</v>
      </c>
      <c r="H394" s="10">
        <f t="shared" si="37"/>
        <v>0</v>
      </c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3.5">
      <c r="A395" s="9"/>
      <c r="B395" s="9"/>
      <c r="C395" s="11" t="s">
        <v>211</v>
      </c>
      <c r="D395" s="11" t="s">
        <v>138</v>
      </c>
      <c r="E395" s="12">
        <f t="shared" si="38"/>
        <v>0</v>
      </c>
      <c r="F395" s="13">
        <f t="shared" si="39"/>
        <v>0</v>
      </c>
      <c r="G395" s="10">
        <f t="shared" si="36"/>
        <v>2</v>
      </c>
      <c r="H395" s="10">
        <f t="shared" si="37"/>
        <v>0</v>
      </c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3.5">
      <c r="A396" s="9"/>
      <c r="B396" s="9"/>
      <c r="C396" s="11" t="s">
        <v>208</v>
      </c>
      <c r="D396" s="11" t="s">
        <v>138</v>
      </c>
      <c r="E396" s="12">
        <f t="shared" si="38"/>
        <v>0</v>
      </c>
      <c r="F396" s="13">
        <f t="shared" si="39"/>
        <v>0</v>
      </c>
      <c r="G396" s="10">
        <f t="shared" si="36"/>
        <v>2</v>
      </c>
      <c r="H396" s="10">
        <f t="shared" si="37"/>
        <v>0</v>
      </c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3.5">
      <c r="A397" s="9"/>
      <c r="B397" s="9"/>
      <c r="C397" s="11" t="s">
        <v>646</v>
      </c>
      <c r="D397" s="11" t="s">
        <v>138</v>
      </c>
      <c r="E397" s="12">
        <f t="shared" si="38"/>
        <v>0</v>
      </c>
      <c r="F397" s="13">
        <f t="shared" si="39"/>
        <v>0</v>
      </c>
      <c r="G397" s="10">
        <f t="shared" si="36"/>
        <v>2</v>
      </c>
      <c r="H397" s="10">
        <f t="shared" si="37"/>
        <v>0</v>
      </c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3.5">
      <c r="A398" s="9"/>
      <c r="B398" s="9"/>
      <c r="C398" s="11" t="s">
        <v>643</v>
      </c>
      <c r="D398" s="11" t="s">
        <v>138</v>
      </c>
      <c r="E398" s="12">
        <f t="shared" si="38"/>
        <v>0</v>
      </c>
      <c r="F398" s="13">
        <f t="shared" si="39"/>
        <v>0</v>
      </c>
      <c r="G398" s="10">
        <f t="shared" si="36"/>
        <v>2</v>
      </c>
      <c r="H398" s="10">
        <f t="shared" si="37"/>
        <v>0</v>
      </c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3.5">
      <c r="A399" s="9"/>
      <c r="B399" s="9"/>
      <c r="C399" s="11" t="s">
        <v>204</v>
      </c>
      <c r="D399" s="11" t="s">
        <v>138</v>
      </c>
      <c r="E399" s="12">
        <f t="shared" si="38"/>
        <v>0</v>
      </c>
      <c r="F399" s="13">
        <f t="shared" si="39"/>
        <v>0</v>
      </c>
      <c r="G399" s="10">
        <f t="shared" si="36"/>
        <v>2</v>
      </c>
      <c r="H399" s="10">
        <f t="shared" si="37"/>
        <v>0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3.5">
      <c r="A400" s="9"/>
      <c r="B400" s="9"/>
      <c r="C400" s="11" t="s">
        <v>642</v>
      </c>
      <c r="D400" s="11" t="s">
        <v>731</v>
      </c>
      <c r="E400" s="12">
        <f t="shared" si="38"/>
        <v>0</v>
      </c>
      <c r="F400" s="13">
        <f t="shared" si="39"/>
        <v>0</v>
      </c>
      <c r="G400" s="10">
        <f t="shared" si="36"/>
        <v>2</v>
      </c>
      <c r="H400" s="10">
        <f t="shared" si="37"/>
        <v>0</v>
      </c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3.5">
      <c r="A401" s="9"/>
      <c r="B401" s="9"/>
      <c r="C401" s="11" t="s">
        <v>210</v>
      </c>
      <c r="D401" s="11" t="s">
        <v>138</v>
      </c>
      <c r="E401" s="12">
        <f t="shared" si="38"/>
        <v>0</v>
      </c>
      <c r="F401" s="13">
        <f t="shared" si="39"/>
        <v>0</v>
      </c>
      <c r="G401" s="10">
        <f t="shared" si="36"/>
        <v>2</v>
      </c>
      <c r="H401" s="10">
        <f t="shared" si="37"/>
        <v>0</v>
      </c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3.5">
      <c r="A402" s="9"/>
      <c r="B402" s="9"/>
      <c r="C402" s="11" t="s">
        <v>640</v>
      </c>
      <c r="D402" s="11" t="s">
        <v>138</v>
      </c>
      <c r="E402" s="12">
        <f t="shared" si="38"/>
        <v>0</v>
      </c>
      <c r="F402" s="13">
        <f t="shared" si="39"/>
        <v>0</v>
      </c>
      <c r="G402" s="10">
        <f t="shared" si="36"/>
        <v>2</v>
      </c>
      <c r="H402" s="10">
        <f t="shared" si="37"/>
        <v>0</v>
      </c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3.5">
      <c r="A403" s="9"/>
      <c r="B403" s="9"/>
      <c r="C403" s="11" t="s">
        <v>206</v>
      </c>
      <c r="D403" s="11" t="s">
        <v>138</v>
      </c>
      <c r="E403" s="12">
        <f t="shared" si="38"/>
        <v>0</v>
      </c>
      <c r="F403" s="13">
        <f t="shared" si="39"/>
        <v>0</v>
      </c>
      <c r="G403" s="10">
        <f t="shared" si="36"/>
        <v>2</v>
      </c>
      <c r="H403" s="10">
        <f t="shared" si="37"/>
        <v>0</v>
      </c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3.5">
      <c r="A404" s="9"/>
      <c r="B404" s="9"/>
      <c r="C404" s="11" t="s">
        <v>207</v>
      </c>
      <c r="D404" s="11" t="s">
        <v>138</v>
      </c>
      <c r="E404" s="12">
        <f t="shared" si="38"/>
        <v>0</v>
      </c>
      <c r="F404" s="13">
        <f t="shared" si="39"/>
        <v>0</v>
      </c>
      <c r="G404" s="10">
        <f t="shared" si="36"/>
        <v>2</v>
      </c>
      <c r="H404" s="10">
        <f t="shared" si="37"/>
        <v>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3.5">
      <c r="A405" s="9"/>
      <c r="B405" s="9"/>
      <c r="C405" s="11" t="s">
        <v>639</v>
      </c>
      <c r="D405" s="11" t="s">
        <v>138</v>
      </c>
      <c r="E405" s="12">
        <f t="shared" si="38"/>
        <v>0</v>
      </c>
      <c r="F405" s="13">
        <f t="shared" si="39"/>
        <v>0</v>
      </c>
      <c r="G405" s="10">
        <f t="shared" si="36"/>
        <v>2</v>
      </c>
      <c r="H405" s="10">
        <f t="shared" si="37"/>
        <v>0</v>
      </c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3.5">
      <c r="A406" s="9"/>
      <c r="B406" s="9"/>
      <c r="C406" s="11" t="s">
        <v>205</v>
      </c>
      <c r="D406" s="11" t="s">
        <v>138</v>
      </c>
      <c r="E406" s="12">
        <f t="shared" si="38"/>
        <v>0</v>
      </c>
      <c r="F406" s="13">
        <f t="shared" si="39"/>
        <v>0</v>
      </c>
      <c r="G406" s="10">
        <f t="shared" si="36"/>
        <v>2</v>
      </c>
      <c r="H406" s="10">
        <f t="shared" si="37"/>
        <v>0</v>
      </c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3.5">
      <c r="A407" s="9"/>
      <c r="B407" s="9"/>
      <c r="C407" s="11" t="s">
        <v>54</v>
      </c>
      <c r="D407" s="11" t="s">
        <v>138</v>
      </c>
      <c r="E407" s="12">
        <f t="shared" si="38"/>
        <v>0</v>
      </c>
      <c r="F407" s="13">
        <f t="shared" si="39"/>
        <v>0</v>
      </c>
      <c r="G407" s="10">
        <f t="shared" si="36"/>
        <v>2</v>
      </c>
      <c r="H407" s="10">
        <f t="shared" si="37"/>
        <v>0</v>
      </c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3.5">
      <c r="A408" s="9"/>
      <c r="B408" s="9"/>
      <c r="C408" s="11" t="s">
        <v>50</v>
      </c>
      <c r="D408" s="11" t="s">
        <v>138</v>
      </c>
      <c r="E408" s="12">
        <f t="shared" si="38"/>
        <v>0</v>
      </c>
      <c r="F408" s="13">
        <f t="shared" si="39"/>
        <v>0</v>
      </c>
      <c r="G408" s="10">
        <f t="shared" si="36"/>
        <v>2</v>
      </c>
      <c r="H408" s="10">
        <f t="shared" si="37"/>
        <v>0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3.5">
      <c r="A409" s="9"/>
      <c r="B409" s="9"/>
      <c r="C409" s="11" t="s">
        <v>72</v>
      </c>
      <c r="D409" s="11" t="s">
        <v>138</v>
      </c>
      <c r="E409" s="12">
        <f t="shared" si="38"/>
        <v>0</v>
      </c>
      <c r="F409" s="13">
        <f t="shared" si="39"/>
        <v>0</v>
      </c>
      <c r="G409" s="10">
        <f t="shared" si="36"/>
        <v>2</v>
      </c>
      <c r="H409" s="10">
        <f t="shared" si="37"/>
        <v>0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3.5">
      <c r="A410" s="9"/>
      <c r="B410" s="9"/>
      <c r="C410" s="11" t="s">
        <v>84</v>
      </c>
      <c r="D410" s="11" t="s">
        <v>138</v>
      </c>
      <c r="E410" s="12">
        <f t="shared" si="38"/>
        <v>0</v>
      </c>
      <c r="F410" s="13">
        <f t="shared" si="39"/>
        <v>0</v>
      </c>
      <c r="G410" s="10">
        <f t="shared" si="36"/>
        <v>2</v>
      </c>
      <c r="H410" s="10">
        <f t="shared" si="37"/>
        <v>0</v>
      </c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3.5">
      <c r="A411" s="9"/>
      <c r="B411" s="9"/>
      <c r="C411" s="11" t="s">
        <v>645</v>
      </c>
      <c r="D411" s="11" t="s">
        <v>138</v>
      </c>
      <c r="E411" s="12">
        <f t="shared" si="38"/>
        <v>0</v>
      </c>
      <c r="F411" s="13">
        <f t="shared" si="39"/>
        <v>0</v>
      </c>
      <c r="G411" s="10">
        <f t="shared" si="36"/>
        <v>2</v>
      </c>
      <c r="H411" s="10">
        <f t="shared" si="37"/>
        <v>0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3.5">
      <c r="A412" s="9"/>
      <c r="B412" s="9"/>
      <c r="C412" s="11" t="s">
        <v>51</v>
      </c>
      <c r="D412" s="11" t="s">
        <v>138</v>
      </c>
      <c r="E412" s="12">
        <f t="shared" si="38"/>
        <v>0</v>
      </c>
      <c r="F412" s="13">
        <f t="shared" si="39"/>
        <v>0</v>
      </c>
      <c r="G412" s="10">
        <f t="shared" si="36"/>
        <v>2</v>
      </c>
      <c r="H412" s="10">
        <f t="shared" si="37"/>
        <v>0</v>
      </c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3.5">
      <c r="A413" s="9"/>
      <c r="B413" s="9"/>
      <c r="C413" s="11" t="s">
        <v>48</v>
      </c>
      <c r="D413" s="11" t="s">
        <v>138</v>
      </c>
      <c r="E413" s="12">
        <f t="shared" si="38"/>
        <v>0</v>
      </c>
      <c r="F413" s="13">
        <f t="shared" si="39"/>
        <v>0</v>
      </c>
      <c r="G413" s="10">
        <f t="shared" si="36"/>
        <v>2</v>
      </c>
      <c r="H413" s="10">
        <f t="shared" si="37"/>
        <v>0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3.5">
      <c r="A414" s="9"/>
      <c r="B414" s="9"/>
      <c r="C414" s="11" t="s">
        <v>67</v>
      </c>
      <c r="D414" s="11" t="s">
        <v>138</v>
      </c>
      <c r="E414" s="12">
        <f t="shared" si="38"/>
        <v>0</v>
      </c>
      <c r="F414" s="13">
        <f t="shared" si="39"/>
        <v>0</v>
      </c>
      <c r="G414" s="10">
        <f t="shared" si="36"/>
        <v>2</v>
      </c>
      <c r="H414" s="10">
        <f t="shared" si="37"/>
        <v>0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3.5">
      <c r="A415" s="9"/>
      <c r="B415" s="9"/>
      <c r="C415" s="11" t="s">
        <v>60</v>
      </c>
      <c r="D415" s="11" t="s">
        <v>138</v>
      </c>
      <c r="E415" s="12">
        <f t="shared" si="38"/>
        <v>0</v>
      </c>
      <c r="F415" s="13">
        <f t="shared" si="39"/>
        <v>0</v>
      </c>
      <c r="G415" s="10">
        <f t="shared" si="36"/>
        <v>2</v>
      </c>
      <c r="H415" s="10">
        <f t="shared" si="37"/>
        <v>0</v>
      </c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3.5">
      <c r="A416" s="9"/>
      <c r="B416" s="9"/>
      <c r="C416" s="11" t="s">
        <v>70</v>
      </c>
      <c r="D416" s="11" t="s">
        <v>138</v>
      </c>
      <c r="E416" s="12">
        <f t="shared" si="38"/>
        <v>0</v>
      </c>
      <c r="F416" s="13">
        <f t="shared" si="39"/>
        <v>0</v>
      </c>
      <c r="G416" s="10">
        <f t="shared" si="36"/>
        <v>2</v>
      </c>
      <c r="H416" s="10">
        <f t="shared" si="37"/>
        <v>0</v>
      </c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3.5">
      <c r="A417" s="9"/>
      <c r="B417" s="9"/>
      <c r="C417" s="11" t="s">
        <v>49</v>
      </c>
      <c r="D417" s="11" t="s">
        <v>138</v>
      </c>
      <c r="E417" s="12">
        <f t="shared" si="38"/>
        <v>0</v>
      </c>
      <c r="F417" s="13">
        <f t="shared" si="39"/>
        <v>0</v>
      </c>
      <c r="G417" s="10">
        <f t="shared" si="36"/>
        <v>2</v>
      </c>
      <c r="H417" s="10">
        <f t="shared" si="37"/>
        <v>0</v>
      </c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3.5">
      <c r="A418" s="9"/>
      <c r="B418" s="9"/>
      <c r="C418" s="11" t="s">
        <v>61</v>
      </c>
      <c r="D418" s="11" t="s">
        <v>138</v>
      </c>
      <c r="E418" s="12">
        <f t="shared" si="38"/>
        <v>0</v>
      </c>
      <c r="F418" s="13">
        <f t="shared" si="39"/>
        <v>0</v>
      </c>
      <c r="G418" s="10">
        <f>IF(F418&lt;3,2,F418)</f>
        <v>2</v>
      </c>
      <c r="H418" s="10">
        <f>SUM(I418:AH418)</f>
        <v>0</v>
      </c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3.5">
      <c r="A419" s="9"/>
      <c r="B419" s="9"/>
      <c r="C419" s="11" t="s">
        <v>641</v>
      </c>
      <c r="D419" s="11" t="s">
        <v>138</v>
      </c>
      <c r="E419" s="12">
        <f t="shared" si="38"/>
        <v>0</v>
      </c>
      <c r="F419" s="13">
        <f t="shared" si="39"/>
        <v>0</v>
      </c>
      <c r="G419" s="10">
        <f>IF(F419&lt;3,2,F419)</f>
        <v>2</v>
      </c>
      <c r="H419" s="10">
        <f>SUM(I419:AH419)</f>
        <v>0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3.5">
      <c r="A420" s="9"/>
      <c r="B420" s="9"/>
      <c r="C420" s="11" t="s">
        <v>47</v>
      </c>
      <c r="D420" s="11" t="s">
        <v>138</v>
      </c>
      <c r="E420" s="12">
        <f t="shared" si="38"/>
        <v>0</v>
      </c>
      <c r="F420" s="13">
        <f t="shared" si="39"/>
        <v>0</v>
      </c>
      <c r="G420" s="10">
        <f>IF(F420&lt;3,2,F420)</f>
        <v>2</v>
      </c>
      <c r="H420" s="10">
        <f>SUM(I420:AH420)</f>
        <v>0</v>
      </c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3.5">
      <c r="A421" s="9"/>
      <c r="B421" s="9"/>
      <c r="C421" s="11" t="s">
        <v>209</v>
      </c>
      <c r="D421" s="11" t="s">
        <v>138</v>
      </c>
      <c r="E421" s="12">
        <f t="shared" si="38"/>
        <v>0</v>
      </c>
      <c r="F421" s="13">
        <f t="shared" si="39"/>
        <v>0</v>
      </c>
      <c r="G421" s="10">
        <f>IF(F421&lt;3,2,F421)</f>
        <v>2</v>
      </c>
      <c r="H421" s="10">
        <f>SUM(I421:AH421)</f>
        <v>0</v>
      </c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3.5">
      <c r="A422" s="9"/>
      <c r="B422" s="9"/>
      <c r="C422" s="11" t="s">
        <v>62</v>
      </c>
      <c r="D422" s="11" t="s">
        <v>138</v>
      </c>
      <c r="E422" s="12">
        <f t="shared" si="38"/>
        <v>0</v>
      </c>
      <c r="F422" s="13">
        <f t="shared" si="39"/>
        <v>0</v>
      </c>
      <c r="G422" s="10">
        <f>IF(F422&lt;3,2,F422)</f>
        <v>2</v>
      </c>
      <c r="H422" s="10">
        <f>SUM(I422:AH422)</f>
        <v>0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3.5">
      <c r="A423" s="9"/>
      <c r="B423" s="9"/>
      <c r="C423" s="11" t="s">
        <v>66</v>
      </c>
      <c r="D423" s="11" t="s">
        <v>138</v>
      </c>
      <c r="E423" s="12">
        <f t="shared" si="38"/>
        <v>0</v>
      </c>
      <c r="F423" s="13">
        <f t="shared" si="39"/>
        <v>0</v>
      </c>
      <c r="G423" s="10">
        <f>IF(F423&lt;3,2,F423)</f>
        <v>2</v>
      </c>
      <c r="H423" s="10">
        <f>SUM(I423:AH423)</f>
        <v>0</v>
      </c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3.5">
      <c r="A424" s="9"/>
      <c r="B424" s="9"/>
      <c r="C424" s="11" t="s">
        <v>56</v>
      </c>
      <c r="D424" s="11" t="s">
        <v>138</v>
      </c>
      <c r="E424" s="12">
        <f t="shared" si="38"/>
        <v>0</v>
      </c>
      <c r="F424" s="13">
        <f t="shared" si="39"/>
        <v>0</v>
      </c>
      <c r="G424" s="10">
        <f>IF(F424&lt;3,2,F424)</f>
        <v>2</v>
      </c>
      <c r="H424" s="10">
        <f>SUM(I424:AH424)</f>
        <v>0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3.5">
      <c r="A425" s="9"/>
      <c r="B425" s="9"/>
      <c r="C425" s="11" t="s">
        <v>46</v>
      </c>
      <c r="D425" s="11" t="s">
        <v>138</v>
      </c>
      <c r="E425" s="12">
        <f t="shared" si="38"/>
        <v>0</v>
      </c>
      <c r="F425" s="13">
        <f t="shared" si="39"/>
        <v>0</v>
      </c>
      <c r="G425" s="10">
        <f>IF(F425&lt;3,2,F425)</f>
        <v>2</v>
      </c>
      <c r="H425" s="10">
        <f>SUM(I425:AH425)</f>
        <v>0</v>
      </c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3.5">
      <c r="A426" s="9"/>
      <c r="B426" s="9"/>
      <c r="C426" s="11" t="s">
        <v>52</v>
      </c>
      <c r="D426" s="11" t="s">
        <v>138</v>
      </c>
      <c r="E426" s="12">
        <f t="shared" si="38"/>
        <v>0</v>
      </c>
      <c r="F426" s="13">
        <f t="shared" si="39"/>
        <v>0</v>
      </c>
      <c r="G426" s="10">
        <f>IF(F426&lt;3,2,F426)</f>
        <v>2</v>
      </c>
      <c r="H426" s="10">
        <f>SUM(I426:AH426)</f>
        <v>0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3.5">
      <c r="A427" s="9"/>
      <c r="B427" s="9"/>
      <c r="C427" s="11" t="s">
        <v>53</v>
      </c>
      <c r="D427" s="11" t="s">
        <v>138</v>
      </c>
      <c r="E427" s="12">
        <f t="shared" si="38"/>
        <v>0</v>
      </c>
      <c r="F427" s="13">
        <f t="shared" si="39"/>
        <v>0</v>
      </c>
      <c r="G427" s="10">
        <f>IF(F427&lt;3,2,F427)</f>
        <v>2</v>
      </c>
      <c r="H427" s="10">
        <f>SUM(I427:AH427)</f>
        <v>0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3.5">
      <c r="A428" s="9"/>
      <c r="B428" s="9"/>
      <c r="C428" s="11" t="s">
        <v>57</v>
      </c>
      <c r="D428" s="11" t="s">
        <v>138</v>
      </c>
      <c r="E428" s="12">
        <f t="shared" si="38"/>
        <v>0</v>
      </c>
      <c r="F428" s="13">
        <f t="shared" si="39"/>
        <v>0</v>
      </c>
      <c r="G428" s="10">
        <f>IF(F428&lt;3,2,F428)</f>
        <v>2</v>
      </c>
      <c r="H428" s="10">
        <f>SUM(I428:AH428)</f>
        <v>0</v>
      </c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3.5">
      <c r="A429" s="9"/>
      <c r="B429" s="9"/>
      <c r="C429" s="11" t="s">
        <v>64</v>
      </c>
      <c r="D429" s="11" t="s">
        <v>138</v>
      </c>
      <c r="E429" s="12">
        <f t="shared" si="38"/>
        <v>0</v>
      </c>
      <c r="F429" s="13">
        <f t="shared" si="39"/>
        <v>0</v>
      </c>
      <c r="G429" s="10">
        <f>IF(F429&lt;3,2,F429)</f>
        <v>2</v>
      </c>
      <c r="H429" s="10">
        <f>SUM(I429:AH429)</f>
        <v>0</v>
      </c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3.5">
      <c r="A430" s="9"/>
      <c r="B430" s="9"/>
      <c r="C430" s="11" t="s">
        <v>71</v>
      </c>
      <c r="D430" s="11" t="s">
        <v>138</v>
      </c>
      <c r="E430" s="12">
        <f t="shared" si="38"/>
        <v>0</v>
      </c>
      <c r="F430" s="13">
        <f t="shared" si="39"/>
        <v>0</v>
      </c>
      <c r="G430" s="10">
        <f>IF(F430&lt;3,2,F430)</f>
        <v>2</v>
      </c>
      <c r="H430" s="10">
        <f>SUM(I430:AH430)</f>
        <v>0</v>
      </c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3.5">
      <c r="A431" s="9"/>
      <c r="B431" s="9"/>
      <c r="C431" s="11" t="s">
        <v>59</v>
      </c>
      <c r="D431" s="11" t="s">
        <v>138</v>
      </c>
      <c r="E431" s="12">
        <f t="shared" si="38"/>
        <v>0</v>
      </c>
      <c r="F431" s="13">
        <f t="shared" si="39"/>
        <v>0</v>
      </c>
      <c r="G431" s="10">
        <f>IF(F431&lt;3,2,F431)</f>
        <v>2</v>
      </c>
      <c r="H431" s="10">
        <f>SUM(I431:AH431)</f>
        <v>0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3.5">
      <c r="A432" s="9"/>
      <c r="B432" s="9"/>
      <c r="C432" s="11" t="s">
        <v>88</v>
      </c>
      <c r="D432" s="11" t="s">
        <v>138</v>
      </c>
      <c r="E432" s="12">
        <f t="shared" si="38"/>
        <v>0</v>
      </c>
      <c r="F432" s="13">
        <f t="shared" si="39"/>
        <v>0</v>
      </c>
      <c r="G432" s="10">
        <f>IF(F432&lt;3,2,F432)</f>
        <v>2</v>
      </c>
      <c r="H432" s="10">
        <f>SUM(I432:AH432)</f>
        <v>0</v>
      </c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3.5">
      <c r="A433" s="9"/>
      <c r="B433" s="9"/>
      <c r="C433" s="11" t="s">
        <v>69</v>
      </c>
      <c r="D433" s="11" t="s">
        <v>138</v>
      </c>
      <c r="E433" s="12">
        <f t="shared" si="38"/>
        <v>0</v>
      </c>
      <c r="F433" s="13">
        <f t="shared" si="39"/>
        <v>0</v>
      </c>
      <c r="G433" s="10">
        <f>IF(F433&lt;3,2,F433)</f>
        <v>2</v>
      </c>
      <c r="H433" s="10">
        <f>SUM(I433:AH433)</f>
        <v>0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3.5">
      <c r="A434" s="9"/>
      <c r="B434" s="9"/>
      <c r="C434" s="11" t="s">
        <v>58</v>
      </c>
      <c r="D434" s="11" t="s">
        <v>138</v>
      </c>
      <c r="E434" s="12">
        <f t="shared" si="38"/>
        <v>0</v>
      </c>
      <c r="F434" s="13">
        <f t="shared" si="39"/>
        <v>0</v>
      </c>
      <c r="G434" s="10">
        <f>IF(F434&lt;3,2,F434)</f>
        <v>2</v>
      </c>
      <c r="H434" s="10">
        <f>SUM(I434:AH434)</f>
        <v>0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3.5">
      <c r="A435" s="9"/>
      <c r="B435" s="9"/>
      <c r="C435" s="11" t="s">
        <v>638</v>
      </c>
      <c r="D435" s="11" t="s">
        <v>138</v>
      </c>
      <c r="E435" s="12">
        <f t="shared" si="38"/>
        <v>0</v>
      </c>
      <c r="F435" s="13">
        <f t="shared" si="39"/>
        <v>0</v>
      </c>
      <c r="G435" s="10">
        <f>IF(F435&lt;3,2,F435)</f>
        <v>2</v>
      </c>
      <c r="H435" s="10">
        <f>SUM(I435:AH435)</f>
        <v>0</v>
      </c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3.5">
      <c r="A436" s="9"/>
      <c r="B436" s="9"/>
      <c r="C436" s="11" t="s">
        <v>31</v>
      </c>
      <c r="D436" s="11" t="s">
        <v>138</v>
      </c>
      <c r="E436" s="12">
        <f t="shared" si="38"/>
        <v>0</v>
      </c>
      <c r="F436" s="13">
        <f t="shared" si="39"/>
        <v>0</v>
      </c>
      <c r="G436" s="10">
        <f>IF(F436&lt;3,2,F436)</f>
        <v>2</v>
      </c>
      <c r="H436" s="10">
        <f>SUM(I436:AH436)</f>
        <v>0</v>
      </c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3.5">
      <c r="A437" s="9"/>
      <c r="B437" s="9"/>
      <c r="C437" s="11" t="s">
        <v>65</v>
      </c>
      <c r="D437" s="11" t="s">
        <v>138</v>
      </c>
      <c r="E437" s="12">
        <f t="shared" si="38"/>
        <v>0</v>
      </c>
      <c r="F437" s="13">
        <f t="shared" si="39"/>
        <v>0</v>
      </c>
      <c r="G437" s="10">
        <f>IF(F437&lt;3,2,F437)</f>
        <v>2</v>
      </c>
      <c r="H437" s="10">
        <f>SUM(I437:AH437)</f>
        <v>0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3.5">
      <c r="A438" s="9"/>
      <c r="B438" s="9"/>
      <c r="C438" s="11" t="s">
        <v>68</v>
      </c>
      <c r="D438" s="11" t="s">
        <v>138</v>
      </c>
      <c r="E438" s="12">
        <f t="shared" si="38"/>
        <v>0</v>
      </c>
      <c r="F438" s="13">
        <f t="shared" si="39"/>
        <v>0</v>
      </c>
      <c r="G438" s="10">
        <f>IF(F438&lt;3,2,F438)</f>
        <v>2</v>
      </c>
      <c r="H438" s="10">
        <f>SUM(I438:AH438)</f>
        <v>0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3.5">
      <c r="A439" s="9"/>
      <c r="B439" s="9"/>
      <c r="C439" s="11" t="s">
        <v>636</v>
      </c>
      <c r="D439" s="11" t="s">
        <v>746</v>
      </c>
      <c r="E439" s="12">
        <f t="shared" si="38"/>
        <v>0</v>
      </c>
      <c r="F439" s="13">
        <f t="shared" si="39"/>
        <v>0</v>
      </c>
      <c r="G439" s="10">
        <f>IF(F439&lt;3,2,F439)</f>
        <v>2</v>
      </c>
      <c r="H439" s="10">
        <f>SUM(I439:AH439)</f>
        <v>0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3.5">
      <c r="A440" s="9"/>
      <c r="B440" s="9"/>
      <c r="C440" s="11" t="s">
        <v>637</v>
      </c>
      <c r="D440" s="11" t="s">
        <v>746</v>
      </c>
      <c r="E440" s="12">
        <f t="shared" si="38"/>
        <v>0</v>
      </c>
      <c r="F440" s="13">
        <f t="shared" si="39"/>
        <v>0</v>
      </c>
      <c r="G440" s="10">
        <f>IF(F440&lt;3,2,F440)</f>
        <v>2</v>
      </c>
      <c r="H440" s="10">
        <f>SUM(I440:AH440)</f>
        <v>0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3.5">
      <c r="A441" s="9"/>
      <c r="B441" s="9"/>
      <c r="C441" s="11" t="s">
        <v>82</v>
      </c>
      <c r="D441" s="11" t="s">
        <v>472</v>
      </c>
      <c r="E441" s="12">
        <f t="shared" si="38"/>
        <v>0</v>
      </c>
      <c r="F441" s="13">
        <f t="shared" si="39"/>
        <v>1</v>
      </c>
      <c r="G441" s="10">
        <f>IF(F441&lt;3,2,F441)</f>
        <v>2</v>
      </c>
      <c r="H441" s="10">
        <f>SUM(I441:AH441)</f>
        <v>0</v>
      </c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>
        <v>0</v>
      </c>
      <c r="AB441" s="10"/>
      <c r="AC441" s="10"/>
      <c r="AD441" s="10"/>
      <c r="AE441" s="10"/>
      <c r="AF441" s="10"/>
      <c r="AG441" s="10"/>
      <c r="AH441" s="10"/>
    </row>
    <row r="442" spans="1:34" ht="13.5">
      <c r="A442" s="9"/>
      <c r="B442" s="9"/>
      <c r="C442" s="11" t="s">
        <v>321</v>
      </c>
      <c r="D442" s="11" t="s">
        <v>472</v>
      </c>
      <c r="E442" s="12">
        <f t="shared" si="38"/>
        <v>0</v>
      </c>
      <c r="F442" s="13">
        <f t="shared" si="39"/>
        <v>1</v>
      </c>
      <c r="G442" s="10">
        <f>IF(F442&lt;3,2,F442)</f>
        <v>2</v>
      </c>
      <c r="H442" s="10">
        <f>SUM(I442:AH442)</f>
        <v>0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>
        <v>0</v>
      </c>
      <c r="AB442" s="10"/>
      <c r="AC442" s="10"/>
      <c r="AD442" s="10"/>
      <c r="AE442" s="10"/>
      <c r="AF442" s="10"/>
      <c r="AG442" s="10"/>
      <c r="AH442" s="10"/>
    </row>
  </sheetData>
  <mergeCells count="6">
    <mergeCell ref="Y1:AC1"/>
    <mergeCell ref="AD1:AH1"/>
    <mergeCell ref="I1:K1"/>
    <mergeCell ref="L1:N1"/>
    <mergeCell ref="O1:S1"/>
    <mergeCell ref="T1:X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31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34" width="6.625" style="1" customWidth="1"/>
  </cols>
  <sheetData>
    <row r="1" spans="1:34" ht="13.5">
      <c r="A1" s="14" t="s">
        <v>886</v>
      </c>
      <c r="B1" s="14"/>
      <c r="C1" s="15"/>
      <c r="E1" s="4"/>
      <c r="F1" s="4"/>
      <c r="I1" s="36" t="s">
        <v>844</v>
      </c>
      <c r="J1" s="36"/>
      <c r="K1" s="36"/>
      <c r="L1" s="37" t="s">
        <v>845</v>
      </c>
      <c r="M1" s="36"/>
      <c r="N1" s="36"/>
      <c r="O1" s="38" t="s">
        <v>938</v>
      </c>
      <c r="P1" s="36"/>
      <c r="Q1" s="36"/>
      <c r="R1" s="36"/>
      <c r="S1" s="36"/>
      <c r="T1" s="38" t="s">
        <v>919</v>
      </c>
      <c r="U1" s="36"/>
      <c r="V1" s="36"/>
      <c r="W1" s="36"/>
      <c r="X1" s="36"/>
      <c r="Y1" s="38" t="s">
        <v>920</v>
      </c>
      <c r="Z1" s="36"/>
      <c r="AA1" s="36"/>
      <c r="AB1" s="36"/>
      <c r="AC1" s="36"/>
      <c r="AD1" s="38" t="s">
        <v>921</v>
      </c>
      <c r="AE1" s="36"/>
      <c r="AF1" s="36"/>
      <c r="AG1" s="36"/>
      <c r="AH1" s="36"/>
    </row>
    <row r="2" spans="1:34" ht="13.5">
      <c r="A2" s="8" t="s">
        <v>437</v>
      </c>
      <c r="B2" s="8"/>
      <c r="C2" s="8" t="s">
        <v>9</v>
      </c>
      <c r="D2" s="8" t="s">
        <v>1213</v>
      </c>
      <c r="E2" s="8" t="s">
        <v>1214</v>
      </c>
      <c r="F2" s="8" t="s">
        <v>436</v>
      </c>
      <c r="G2" s="2" t="s">
        <v>998</v>
      </c>
      <c r="H2" s="2" t="s">
        <v>999</v>
      </c>
      <c r="I2" s="20" t="s">
        <v>846</v>
      </c>
      <c r="J2" s="21" t="s">
        <v>847</v>
      </c>
      <c r="K2" s="21" t="s">
        <v>848</v>
      </c>
      <c r="L2" s="20" t="s">
        <v>846</v>
      </c>
      <c r="M2" s="21" t="s">
        <v>847</v>
      </c>
      <c r="N2" s="21" t="s">
        <v>848</v>
      </c>
      <c r="O2" s="20" t="s">
        <v>140</v>
      </c>
      <c r="P2" s="20" t="s">
        <v>141</v>
      </c>
      <c r="Q2" s="20" t="s">
        <v>142</v>
      </c>
      <c r="R2" s="21" t="s">
        <v>847</v>
      </c>
      <c r="S2" s="21" t="s">
        <v>848</v>
      </c>
      <c r="T2" s="20" t="s">
        <v>140</v>
      </c>
      <c r="U2" s="20" t="s">
        <v>141</v>
      </c>
      <c r="V2" s="20" t="s">
        <v>142</v>
      </c>
      <c r="W2" s="21" t="s">
        <v>847</v>
      </c>
      <c r="X2" s="21" t="s">
        <v>848</v>
      </c>
      <c r="Y2" s="20" t="s">
        <v>140</v>
      </c>
      <c r="Z2" s="20" t="s">
        <v>141</v>
      </c>
      <c r="AA2" s="20" t="s">
        <v>142</v>
      </c>
      <c r="AB2" s="21" t="s">
        <v>847</v>
      </c>
      <c r="AC2" s="21" t="s">
        <v>848</v>
      </c>
      <c r="AD2" s="20" t="s">
        <v>140</v>
      </c>
      <c r="AE2" s="20" t="s">
        <v>141</v>
      </c>
      <c r="AF2" s="20" t="s">
        <v>142</v>
      </c>
      <c r="AG2" s="21" t="s">
        <v>847</v>
      </c>
      <c r="AH2" s="21" t="s">
        <v>848</v>
      </c>
    </row>
    <row r="3" spans="1:34" ht="13.5">
      <c r="A3" s="9">
        <v>1</v>
      </c>
      <c r="B3" s="9"/>
      <c r="C3" s="9" t="s">
        <v>107</v>
      </c>
      <c r="D3" s="30" t="s">
        <v>896</v>
      </c>
      <c r="E3" s="12">
        <f aca="true" t="shared" si="0" ref="E3:E31">H3/G3</f>
        <v>39</v>
      </c>
      <c r="F3" s="13">
        <f aca="true" t="shared" si="1" ref="F3:F31">COUNT(I3:AH3)</f>
        <v>6</v>
      </c>
      <c r="G3" s="10">
        <f aca="true" t="shared" si="2" ref="G3:G8">IF(F3&lt;3,2,F3)-1</f>
        <v>5</v>
      </c>
      <c r="H3" s="10">
        <f>SUM(I3:AH3)-6</f>
        <v>195</v>
      </c>
      <c r="I3" s="10"/>
      <c r="J3" s="10">
        <v>48</v>
      </c>
      <c r="K3" s="10"/>
      <c r="L3" s="10"/>
      <c r="M3" s="10">
        <v>6</v>
      </c>
      <c r="N3" s="10"/>
      <c r="O3" s="10">
        <v>42</v>
      </c>
      <c r="P3" s="10"/>
      <c r="Q3" s="10"/>
      <c r="R3" s="10"/>
      <c r="S3" s="10"/>
      <c r="T3" s="10">
        <v>42</v>
      </c>
      <c r="U3" s="10"/>
      <c r="V3" s="10"/>
      <c r="W3" s="10"/>
      <c r="X3" s="10"/>
      <c r="Y3" s="10">
        <v>42</v>
      </c>
      <c r="Z3" s="10"/>
      <c r="AA3" s="10"/>
      <c r="AB3" s="10"/>
      <c r="AC3" s="10"/>
      <c r="AD3" s="10">
        <v>21</v>
      </c>
      <c r="AE3" s="10"/>
      <c r="AF3" s="10"/>
      <c r="AG3" s="10"/>
      <c r="AH3" s="10"/>
    </row>
    <row r="4" spans="1:34" ht="13.5">
      <c r="A4" s="9">
        <v>2</v>
      </c>
      <c r="B4" s="9"/>
      <c r="C4" s="9" t="s">
        <v>106</v>
      </c>
      <c r="D4" s="30" t="s">
        <v>896</v>
      </c>
      <c r="E4" s="12">
        <f t="shared" si="0"/>
        <v>38.25</v>
      </c>
      <c r="F4" s="13">
        <f t="shared" si="1"/>
        <v>5</v>
      </c>
      <c r="G4" s="10">
        <f t="shared" si="2"/>
        <v>4</v>
      </c>
      <c r="H4" s="10">
        <f>SUM(I4:AH4)-6</f>
        <v>153</v>
      </c>
      <c r="I4" s="10"/>
      <c r="J4" s="10">
        <v>48</v>
      </c>
      <c r="K4" s="10"/>
      <c r="L4" s="10"/>
      <c r="M4" s="10">
        <v>6</v>
      </c>
      <c r="N4" s="10"/>
      <c r="O4" s="10">
        <v>42</v>
      </c>
      <c r="P4" s="10"/>
      <c r="Q4" s="10"/>
      <c r="R4" s="10"/>
      <c r="S4" s="10"/>
      <c r="T4" s="10"/>
      <c r="U4" s="10"/>
      <c r="V4" s="10"/>
      <c r="W4" s="10"/>
      <c r="X4" s="10"/>
      <c r="Y4" s="10">
        <v>42</v>
      </c>
      <c r="Z4" s="10"/>
      <c r="AA4" s="10"/>
      <c r="AB4" s="10"/>
      <c r="AC4" s="10"/>
      <c r="AD4" s="10">
        <v>21</v>
      </c>
      <c r="AE4" s="10"/>
      <c r="AF4" s="10"/>
      <c r="AG4" s="10"/>
      <c r="AH4" s="10"/>
    </row>
    <row r="5" spans="1:34" ht="13.5">
      <c r="A5" s="9">
        <v>3</v>
      </c>
      <c r="B5" s="9"/>
      <c r="C5" s="9" t="s">
        <v>110</v>
      </c>
      <c r="D5" s="30" t="s">
        <v>1001</v>
      </c>
      <c r="E5" s="12">
        <f t="shared" si="0"/>
        <v>25.333333333333332</v>
      </c>
      <c r="F5" s="13">
        <f t="shared" si="1"/>
        <v>4</v>
      </c>
      <c r="G5" s="10">
        <f t="shared" si="2"/>
        <v>3</v>
      </c>
      <c r="H5" s="10">
        <f>SUM(I5:AH5)-12</f>
        <v>76</v>
      </c>
      <c r="I5" s="10">
        <v>30</v>
      </c>
      <c r="J5" s="10"/>
      <c r="K5" s="10"/>
      <c r="L5" s="10">
        <v>30</v>
      </c>
      <c r="M5" s="10"/>
      <c r="N5" s="10"/>
      <c r="O5" s="10"/>
      <c r="P5" s="10"/>
      <c r="Q5" s="10"/>
      <c r="R5" s="10">
        <v>12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>
        <v>16</v>
      </c>
      <c r="AH5" s="10"/>
    </row>
    <row r="6" spans="1:34" ht="13.5">
      <c r="A6" s="9">
        <v>4</v>
      </c>
      <c r="B6" s="9"/>
      <c r="C6" s="11" t="s">
        <v>311</v>
      </c>
      <c r="D6" s="30" t="s">
        <v>1001</v>
      </c>
      <c r="E6" s="12">
        <f t="shared" si="0"/>
        <v>24</v>
      </c>
      <c r="F6" s="13">
        <f t="shared" si="1"/>
        <v>5</v>
      </c>
      <c r="G6" s="10">
        <f t="shared" si="2"/>
        <v>4</v>
      </c>
      <c r="H6" s="10">
        <f>SUM(I6:AH6)-6</f>
        <v>96</v>
      </c>
      <c r="I6" s="10">
        <v>30</v>
      </c>
      <c r="J6" s="10"/>
      <c r="K6" s="10"/>
      <c r="L6" s="10">
        <v>30</v>
      </c>
      <c r="M6" s="10"/>
      <c r="N6" s="10"/>
      <c r="O6" s="10"/>
      <c r="P6" s="10"/>
      <c r="Q6" s="10"/>
      <c r="R6" s="10">
        <v>16</v>
      </c>
      <c r="S6" s="10"/>
      <c r="T6" s="10"/>
      <c r="U6" s="10"/>
      <c r="V6" s="10"/>
      <c r="W6" s="10">
        <v>20</v>
      </c>
      <c r="X6" s="10"/>
      <c r="Y6" s="10"/>
      <c r="Z6" s="10"/>
      <c r="AA6" s="10"/>
      <c r="AB6" s="10"/>
      <c r="AC6" s="10"/>
      <c r="AD6" s="10"/>
      <c r="AE6" s="10"/>
      <c r="AF6" s="10"/>
      <c r="AG6" s="10">
        <v>6</v>
      </c>
      <c r="AH6" s="10"/>
    </row>
    <row r="7" spans="1:34" ht="13.5">
      <c r="A7" s="9">
        <v>5</v>
      </c>
      <c r="B7" s="9"/>
      <c r="C7" s="31" t="s">
        <v>978</v>
      </c>
      <c r="D7" s="30" t="s">
        <v>896</v>
      </c>
      <c r="E7" s="12">
        <f t="shared" si="0"/>
        <v>20</v>
      </c>
      <c r="F7" s="13">
        <f t="shared" si="1"/>
        <v>4</v>
      </c>
      <c r="G7" s="10">
        <f t="shared" si="2"/>
        <v>3</v>
      </c>
      <c r="H7" s="10">
        <f>SUM(I7:AH7)-16</f>
        <v>60</v>
      </c>
      <c r="I7" s="10"/>
      <c r="J7" s="10"/>
      <c r="K7" s="10"/>
      <c r="L7" s="10"/>
      <c r="M7" s="10"/>
      <c r="N7" s="10"/>
      <c r="O7" s="10"/>
      <c r="P7" s="10"/>
      <c r="Q7" s="10"/>
      <c r="R7" s="10">
        <v>20</v>
      </c>
      <c r="S7" s="10"/>
      <c r="T7" s="10"/>
      <c r="U7" s="10"/>
      <c r="V7" s="10"/>
      <c r="W7" s="10">
        <v>16</v>
      </c>
      <c r="X7" s="10"/>
      <c r="Y7" s="10"/>
      <c r="Z7" s="10"/>
      <c r="AA7" s="10"/>
      <c r="AB7" s="10">
        <v>20</v>
      </c>
      <c r="AC7" s="10"/>
      <c r="AD7" s="10"/>
      <c r="AE7" s="10"/>
      <c r="AF7" s="10"/>
      <c r="AG7" s="10">
        <v>20</v>
      </c>
      <c r="AH7" s="10"/>
    </row>
    <row r="8" spans="1:34" ht="13.5">
      <c r="A8" s="9">
        <v>6</v>
      </c>
      <c r="B8" s="9"/>
      <c r="C8" s="9" t="s">
        <v>310</v>
      </c>
      <c r="D8" s="30" t="s">
        <v>1001</v>
      </c>
      <c r="E8" s="12">
        <f t="shared" si="0"/>
        <v>19.333333333333332</v>
      </c>
      <c r="F8" s="13">
        <f t="shared" si="1"/>
        <v>4</v>
      </c>
      <c r="G8" s="10">
        <f t="shared" si="2"/>
        <v>3</v>
      </c>
      <c r="H8" s="10">
        <f>SUM(I8:AH8)-8</f>
        <v>58</v>
      </c>
      <c r="I8" s="10">
        <v>8</v>
      </c>
      <c r="J8" s="10"/>
      <c r="K8" s="10"/>
      <c r="L8" s="10">
        <v>22</v>
      </c>
      <c r="M8" s="10"/>
      <c r="N8" s="10"/>
      <c r="O8" s="10"/>
      <c r="P8" s="10"/>
      <c r="Q8" s="10"/>
      <c r="R8" s="10">
        <v>16</v>
      </c>
      <c r="S8" s="10"/>
      <c r="T8" s="10"/>
      <c r="U8" s="10"/>
      <c r="V8" s="10"/>
      <c r="W8" s="10">
        <v>20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3.5">
      <c r="A9" s="9">
        <v>7</v>
      </c>
      <c r="B9" s="9"/>
      <c r="C9" s="11" t="s">
        <v>852</v>
      </c>
      <c r="D9" s="30" t="s">
        <v>1099</v>
      </c>
      <c r="E9" s="12">
        <f t="shared" si="0"/>
        <v>18.666666666666668</v>
      </c>
      <c r="F9" s="13">
        <f t="shared" si="1"/>
        <v>3</v>
      </c>
      <c r="G9" s="10">
        <f>IF(F9&lt;3,2,F9)</f>
        <v>3</v>
      </c>
      <c r="H9" s="10">
        <f>SUM(I9:AH9)</f>
        <v>56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>
        <v>16</v>
      </c>
      <c r="X9" s="10"/>
      <c r="Y9" s="10"/>
      <c r="Z9" s="10"/>
      <c r="AA9" s="10"/>
      <c r="AB9" s="10">
        <v>20</v>
      </c>
      <c r="AC9" s="10"/>
      <c r="AD9" s="10"/>
      <c r="AE9" s="10"/>
      <c r="AF9" s="10"/>
      <c r="AG9" s="10">
        <v>20</v>
      </c>
      <c r="AH9" s="10"/>
    </row>
    <row r="10" spans="1:34" ht="13.5">
      <c r="A10" s="9">
        <v>8</v>
      </c>
      <c r="B10" s="9"/>
      <c r="C10" s="31" t="s">
        <v>933</v>
      </c>
      <c r="D10" s="30" t="s">
        <v>1215</v>
      </c>
      <c r="E10" s="12">
        <f t="shared" si="0"/>
        <v>16.5</v>
      </c>
      <c r="F10" s="13">
        <f t="shared" si="1"/>
        <v>5</v>
      </c>
      <c r="G10" s="10">
        <f>IF(F10&lt;3,2,F10)-1</f>
        <v>4</v>
      </c>
      <c r="H10" s="10">
        <f>SUM(I10:AH10)-1.5</f>
        <v>66</v>
      </c>
      <c r="I10" s="10"/>
      <c r="J10" s="10"/>
      <c r="K10" s="10">
        <v>30</v>
      </c>
      <c r="L10" s="10"/>
      <c r="M10" s="10"/>
      <c r="N10" s="10"/>
      <c r="O10" s="10"/>
      <c r="P10" s="10"/>
      <c r="Q10" s="10"/>
      <c r="R10" s="10">
        <v>12</v>
      </c>
      <c r="S10" s="10"/>
      <c r="T10" s="10"/>
      <c r="U10" s="10"/>
      <c r="V10" s="10"/>
      <c r="W10" s="10">
        <v>12</v>
      </c>
      <c r="X10" s="10"/>
      <c r="Y10" s="10"/>
      <c r="Z10" s="10"/>
      <c r="AA10" s="10"/>
      <c r="AB10" s="10">
        <v>1.5</v>
      </c>
      <c r="AC10" s="10"/>
      <c r="AD10" s="10"/>
      <c r="AE10" s="10"/>
      <c r="AF10" s="10"/>
      <c r="AG10" s="10">
        <v>12</v>
      </c>
      <c r="AH10" s="10"/>
    </row>
    <row r="11" spans="1:34" ht="13.5">
      <c r="A11" s="9">
        <v>9</v>
      </c>
      <c r="B11" s="9"/>
      <c r="C11" s="11" t="s">
        <v>981</v>
      </c>
      <c r="D11" s="11" t="s">
        <v>1217</v>
      </c>
      <c r="E11" s="12">
        <f t="shared" si="0"/>
        <v>15</v>
      </c>
      <c r="F11" s="13">
        <f t="shared" si="1"/>
        <v>2</v>
      </c>
      <c r="G11" s="10">
        <f>IF(F11&lt;3,2,F11)</f>
        <v>2</v>
      </c>
      <c r="H11" s="10">
        <f>SUM(I11:AH11)</f>
        <v>30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v>14</v>
      </c>
      <c r="X11" s="10"/>
      <c r="Y11" s="10"/>
      <c r="Z11" s="10"/>
      <c r="AA11" s="10"/>
      <c r="AB11" s="10">
        <v>16</v>
      </c>
      <c r="AC11" s="10"/>
      <c r="AD11" s="10"/>
      <c r="AE11" s="10"/>
      <c r="AF11" s="10"/>
      <c r="AG11" s="10"/>
      <c r="AH11" s="10"/>
    </row>
    <row r="12" spans="1:34" ht="13.5">
      <c r="A12" s="9">
        <v>10</v>
      </c>
      <c r="B12" s="9"/>
      <c r="C12" s="31" t="s">
        <v>1218</v>
      </c>
      <c r="D12" s="30" t="s">
        <v>1219</v>
      </c>
      <c r="E12" s="12">
        <f t="shared" si="0"/>
        <v>14</v>
      </c>
      <c r="F12" s="13">
        <f t="shared" si="1"/>
        <v>2</v>
      </c>
      <c r="G12" s="10">
        <f>IF(F12&lt;3,2,F12)</f>
        <v>2</v>
      </c>
      <c r="H12" s="10">
        <f>SUM(I12:AH12)</f>
        <v>28</v>
      </c>
      <c r="I12" s="10"/>
      <c r="J12" s="10"/>
      <c r="K12" s="10"/>
      <c r="L12" s="10"/>
      <c r="M12" s="10"/>
      <c r="N12" s="10"/>
      <c r="O12" s="10"/>
      <c r="P12" s="10"/>
      <c r="Q12" s="10"/>
      <c r="R12" s="10">
        <v>12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16</v>
      </c>
      <c r="AH12" s="10"/>
    </row>
    <row r="13" spans="1:34" ht="13.5">
      <c r="A13" s="9">
        <v>11</v>
      </c>
      <c r="B13" s="9"/>
      <c r="C13" s="11" t="s">
        <v>124</v>
      </c>
      <c r="D13" s="11" t="s">
        <v>1217</v>
      </c>
      <c r="E13" s="12">
        <f t="shared" si="0"/>
        <v>14</v>
      </c>
      <c r="F13" s="13">
        <f t="shared" si="1"/>
        <v>4</v>
      </c>
      <c r="G13" s="10">
        <f>IF(F13&lt;3,2,F13)-1</f>
        <v>3</v>
      </c>
      <c r="H13" s="10">
        <f>SUM(I13:AH13)-6</f>
        <v>42</v>
      </c>
      <c r="I13" s="10"/>
      <c r="J13" s="10"/>
      <c r="K13" s="10"/>
      <c r="L13" s="10"/>
      <c r="M13" s="10"/>
      <c r="N13" s="10"/>
      <c r="O13" s="10"/>
      <c r="P13" s="10"/>
      <c r="Q13" s="10"/>
      <c r="R13" s="10">
        <v>6</v>
      </c>
      <c r="S13" s="10"/>
      <c r="T13" s="10"/>
      <c r="U13" s="10"/>
      <c r="V13" s="10"/>
      <c r="W13" s="10">
        <v>14</v>
      </c>
      <c r="X13" s="10"/>
      <c r="Y13" s="10"/>
      <c r="Z13" s="10"/>
      <c r="AA13" s="10"/>
      <c r="AB13" s="10">
        <v>16</v>
      </c>
      <c r="AC13" s="10"/>
      <c r="AD13" s="10"/>
      <c r="AE13" s="10"/>
      <c r="AF13" s="10"/>
      <c r="AG13" s="10">
        <v>12</v>
      </c>
      <c r="AH13" s="10"/>
    </row>
    <row r="14" spans="1:34" ht="13.5">
      <c r="A14" s="9">
        <v>12</v>
      </c>
      <c r="B14" s="9"/>
      <c r="C14" s="11" t="s">
        <v>324</v>
      </c>
      <c r="D14" s="11" t="s">
        <v>92</v>
      </c>
      <c r="E14" s="12">
        <f t="shared" si="0"/>
        <v>13</v>
      </c>
      <c r="F14" s="13">
        <f t="shared" si="1"/>
        <v>2</v>
      </c>
      <c r="G14" s="10">
        <f>IF(F14&lt;3,2,F14)</f>
        <v>2</v>
      </c>
      <c r="H14" s="10">
        <f>SUM(I14:AH14)</f>
        <v>26</v>
      </c>
      <c r="I14" s="10"/>
      <c r="J14" s="10"/>
      <c r="K14" s="10"/>
      <c r="L14" s="10"/>
      <c r="M14" s="10">
        <v>6</v>
      </c>
      <c r="N14" s="10"/>
      <c r="O14" s="10"/>
      <c r="P14" s="10"/>
      <c r="Q14" s="10"/>
      <c r="R14" s="10">
        <v>20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3.5">
      <c r="A15" s="9">
        <v>13</v>
      </c>
      <c r="B15" s="9"/>
      <c r="C15" s="31" t="s">
        <v>1220</v>
      </c>
      <c r="D15" s="30" t="s">
        <v>1219</v>
      </c>
      <c r="E15" s="12">
        <f t="shared" si="0"/>
        <v>12</v>
      </c>
      <c r="F15" s="13">
        <f t="shared" si="1"/>
        <v>4</v>
      </c>
      <c r="G15" s="10">
        <f>IF(F15&lt;3,2,F15)-1</f>
        <v>3</v>
      </c>
      <c r="H15" s="10">
        <f>SUM(I15:AH15)-1.5</f>
        <v>36</v>
      </c>
      <c r="I15" s="10"/>
      <c r="J15" s="10"/>
      <c r="K15" s="10"/>
      <c r="L15" s="10"/>
      <c r="M15" s="10"/>
      <c r="N15" s="10"/>
      <c r="O15" s="10"/>
      <c r="P15" s="10"/>
      <c r="Q15" s="10"/>
      <c r="R15" s="10">
        <v>12</v>
      </c>
      <c r="S15" s="10"/>
      <c r="T15" s="10"/>
      <c r="U15" s="10"/>
      <c r="V15" s="10"/>
      <c r="W15" s="10">
        <v>12</v>
      </c>
      <c r="X15" s="10"/>
      <c r="Y15" s="10"/>
      <c r="Z15" s="10"/>
      <c r="AA15" s="10"/>
      <c r="AB15" s="10">
        <v>1.5</v>
      </c>
      <c r="AC15" s="10"/>
      <c r="AD15" s="10"/>
      <c r="AE15" s="10"/>
      <c r="AF15" s="10"/>
      <c r="AG15" s="10">
        <v>12</v>
      </c>
      <c r="AH15" s="10"/>
    </row>
    <row r="16" spans="1:34" ht="13.5">
      <c r="A16" s="9">
        <v>14</v>
      </c>
      <c r="B16" s="9"/>
      <c r="C16" s="11" t="s">
        <v>1221</v>
      </c>
      <c r="D16" s="11" t="s">
        <v>1183</v>
      </c>
      <c r="E16" s="12">
        <f t="shared" si="0"/>
        <v>10.666666666666666</v>
      </c>
      <c r="F16" s="13">
        <f t="shared" si="1"/>
        <v>3</v>
      </c>
      <c r="G16" s="10">
        <f>IF(F16&lt;3,2,F16)</f>
        <v>3</v>
      </c>
      <c r="H16" s="10">
        <f>SUM(I16:AH16)</f>
        <v>32</v>
      </c>
      <c r="I16" s="10"/>
      <c r="J16" s="10"/>
      <c r="K16" s="10"/>
      <c r="L16" s="10"/>
      <c r="M16" s="10"/>
      <c r="N16" s="10"/>
      <c r="O16" s="10"/>
      <c r="P16" s="10"/>
      <c r="Q16" s="10"/>
      <c r="R16" s="10">
        <v>6</v>
      </c>
      <c r="S16" s="10"/>
      <c r="T16" s="10"/>
      <c r="U16" s="10">
        <v>16</v>
      </c>
      <c r="V16" s="10"/>
      <c r="W16" s="10"/>
      <c r="X16" s="10"/>
      <c r="Y16" s="10"/>
      <c r="Z16" s="10"/>
      <c r="AA16" s="10"/>
      <c r="AB16" s="10"/>
      <c r="AC16" s="10"/>
      <c r="AD16" s="10"/>
      <c r="AE16" s="10">
        <v>10</v>
      </c>
      <c r="AF16" s="10"/>
      <c r="AG16" s="10"/>
      <c r="AH16" s="10"/>
    </row>
    <row r="17" spans="1:34" ht="13.5">
      <c r="A17" s="9">
        <v>15</v>
      </c>
      <c r="B17" s="9"/>
      <c r="C17" s="11" t="s">
        <v>1222</v>
      </c>
      <c r="D17" s="11" t="s">
        <v>1183</v>
      </c>
      <c r="E17" s="12">
        <f t="shared" si="0"/>
        <v>10.666666666666666</v>
      </c>
      <c r="F17" s="13">
        <f t="shared" si="1"/>
        <v>4</v>
      </c>
      <c r="G17" s="10">
        <f>IF(F17&lt;3,2,F17)-1</f>
        <v>3</v>
      </c>
      <c r="H17" s="10">
        <f>SUM(I17:AH17)-5</f>
        <v>32</v>
      </c>
      <c r="I17" s="10"/>
      <c r="J17" s="10"/>
      <c r="K17" s="10"/>
      <c r="L17" s="10"/>
      <c r="M17" s="10"/>
      <c r="N17" s="10">
        <v>5</v>
      </c>
      <c r="O17" s="10"/>
      <c r="P17" s="10"/>
      <c r="Q17" s="10"/>
      <c r="R17" s="10">
        <v>6</v>
      </c>
      <c r="S17" s="10"/>
      <c r="T17" s="10"/>
      <c r="U17" s="10">
        <v>16</v>
      </c>
      <c r="V17" s="10"/>
      <c r="W17" s="10"/>
      <c r="X17" s="10"/>
      <c r="Y17" s="10"/>
      <c r="Z17" s="10"/>
      <c r="AA17" s="10"/>
      <c r="AB17" s="10"/>
      <c r="AC17" s="10"/>
      <c r="AD17" s="10"/>
      <c r="AE17" s="10">
        <v>10</v>
      </c>
      <c r="AF17" s="10"/>
      <c r="AG17" s="10"/>
      <c r="AH17" s="10"/>
    </row>
    <row r="18" spans="1:34" ht="13.5">
      <c r="A18" s="9">
        <v>16</v>
      </c>
      <c r="B18" s="9"/>
      <c r="C18" s="9" t="s">
        <v>300</v>
      </c>
      <c r="D18" s="30" t="s">
        <v>1216</v>
      </c>
      <c r="E18" s="12">
        <f t="shared" si="0"/>
        <v>10</v>
      </c>
      <c r="F18" s="13">
        <f t="shared" si="1"/>
        <v>3</v>
      </c>
      <c r="G18" s="10">
        <f>IF(F18&lt;3,2,F18)</f>
        <v>3</v>
      </c>
      <c r="H18" s="10">
        <f>SUM(I18:AH18)</f>
        <v>30</v>
      </c>
      <c r="I18" s="10"/>
      <c r="J18" s="10"/>
      <c r="K18" s="10"/>
      <c r="L18" s="10"/>
      <c r="M18" s="10"/>
      <c r="N18" s="10"/>
      <c r="O18" s="10"/>
      <c r="P18" s="10">
        <v>16</v>
      </c>
      <c r="Q18" s="10"/>
      <c r="R18" s="10"/>
      <c r="S18" s="10"/>
      <c r="T18" s="10"/>
      <c r="U18" s="10">
        <v>8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6</v>
      </c>
      <c r="AH18" s="10"/>
    </row>
    <row r="19" spans="1:34" ht="13.5">
      <c r="A19" s="9">
        <v>17</v>
      </c>
      <c r="B19" s="9"/>
      <c r="C19" s="11" t="s">
        <v>473</v>
      </c>
      <c r="D19" s="11" t="s">
        <v>926</v>
      </c>
      <c r="E19" s="12">
        <f t="shared" si="0"/>
        <v>7.833333333333333</v>
      </c>
      <c r="F19" s="13">
        <f t="shared" si="1"/>
        <v>3</v>
      </c>
      <c r="G19" s="10">
        <f>IF(F19&lt;3,2,F19)</f>
        <v>3</v>
      </c>
      <c r="H19" s="10">
        <f>SUM(I19:AH19)</f>
        <v>23.5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v>1.5</v>
      </c>
      <c r="X19" s="10"/>
      <c r="Y19" s="10"/>
      <c r="Z19" s="10">
        <v>10</v>
      </c>
      <c r="AA19" s="10"/>
      <c r="AB19" s="10"/>
      <c r="AC19" s="10"/>
      <c r="AD19" s="10"/>
      <c r="AE19" s="10"/>
      <c r="AF19" s="10"/>
      <c r="AG19" s="10">
        <v>12</v>
      </c>
      <c r="AH19" s="10"/>
    </row>
    <row r="20" spans="1:34" ht="13.5">
      <c r="A20" s="9">
        <v>18</v>
      </c>
      <c r="B20" s="9"/>
      <c r="C20" s="11" t="s">
        <v>145</v>
      </c>
      <c r="D20" s="11" t="s">
        <v>1223</v>
      </c>
      <c r="E20" s="12">
        <f t="shared" si="0"/>
        <v>5.833333333333333</v>
      </c>
      <c r="F20" s="13">
        <f t="shared" si="1"/>
        <v>3</v>
      </c>
      <c r="G20" s="10">
        <f>IF(F20&lt;3,2,F20)</f>
        <v>3</v>
      </c>
      <c r="H20" s="10">
        <f>SUM(I20:AH20)</f>
        <v>17.5</v>
      </c>
      <c r="I20" s="10"/>
      <c r="J20" s="10"/>
      <c r="K20" s="10"/>
      <c r="L20" s="10"/>
      <c r="M20" s="10"/>
      <c r="N20" s="10"/>
      <c r="O20" s="10"/>
      <c r="P20" s="10">
        <v>6</v>
      </c>
      <c r="Q20" s="10"/>
      <c r="R20" s="10"/>
      <c r="S20" s="10"/>
      <c r="T20" s="10"/>
      <c r="U20" s="10"/>
      <c r="V20" s="10"/>
      <c r="W20" s="10"/>
      <c r="X20" s="10"/>
      <c r="Y20" s="10"/>
      <c r="Z20" s="10">
        <v>10</v>
      </c>
      <c r="AA20" s="10"/>
      <c r="AB20" s="10"/>
      <c r="AC20" s="10"/>
      <c r="AD20" s="10"/>
      <c r="AE20" s="10"/>
      <c r="AF20" s="10"/>
      <c r="AG20" s="10">
        <v>1.5</v>
      </c>
      <c r="AH20" s="10"/>
    </row>
    <row r="21" spans="1:34" ht="13.5">
      <c r="A21" s="9">
        <v>19</v>
      </c>
      <c r="B21" s="9"/>
      <c r="C21" s="11" t="s">
        <v>474</v>
      </c>
      <c r="D21" s="11" t="s">
        <v>1040</v>
      </c>
      <c r="E21" s="12">
        <f t="shared" si="0"/>
        <v>5.833333333333333</v>
      </c>
      <c r="F21" s="13">
        <f t="shared" si="1"/>
        <v>4</v>
      </c>
      <c r="G21" s="10">
        <f>IF(F21&lt;3,2,F21)-1</f>
        <v>3</v>
      </c>
      <c r="H21" s="10">
        <f>SUM(I21:AH21)-1.5</f>
        <v>17.5</v>
      </c>
      <c r="I21" s="10"/>
      <c r="J21" s="10"/>
      <c r="K21" s="10"/>
      <c r="L21" s="10"/>
      <c r="M21" s="10"/>
      <c r="N21" s="10"/>
      <c r="O21" s="10"/>
      <c r="P21" s="10"/>
      <c r="Q21" s="10"/>
      <c r="R21" s="10">
        <v>6</v>
      </c>
      <c r="S21" s="10"/>
      <c r="T21" s="10"/>
      <c r="U21" s="10"/>
      <c r="V21" s="10"/>
      <c r="W21" s="10">
        <v>1.5</v>
      </c>
      <c r="X21" s="10"/>
      <c r="Y21" s="10"/>
      <c r="Z21" s="10">
        <v>10</v>
      </c>
      <c r="AA21" s="10"/>
      <c r="AB21" s="10"/>
      <c r="AC21" s="10"/>
      <c r="AD21" s="10"/>
      <c r="AE21" s="10"/>
      <c r="AF21" s="10"/>
      <c r="AG21" s="10">
        <v>1.5</v>
      </c>
      <c r="AH21" s="10"/>
    </row>
    <row r="22" spans="1:34" ht="13.5">
      <c r="A22" s="9">
        <v>20</v>
      </c>
      <c r="B22" s="9"/>
      <c r="C22" s="11" t="s">
        <v>1224</v>
      </c>
      <c r="D22" s="11" t="s">
        <v>926</v>
      </c>
      <c r="E22" s="12">
        <f t="shared" si="0"/>
        <v>4.75</v>
      </c>
      <c r="F22" s="13">
        <f t="shared" si="1"/>
        <v>2</v>
      </c>
      <c r="G22" s="10">
        <f>IF(F22&lt;3,2,F22)</f>
        <v>2</v>
      </c>
      <c r="H22" s="10">
        <f>SUM(I22:AH22)</f>
        <v>9.5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8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1.5</v>
      </c>
      <c r="AH22" s="10"/>
    </row>
    <row r="23" spans="1:34" ht="13.5">
      <c r="A23" s="9">
        <v>21</v>
      </c>
      <c r="B23" s="9"/>
      <c r="C23" s="11" t="s">
        <v>607</v>
      </c>
      <c r="D23" s="30" t="s">
        <v>1225</v>
      </c>
      <c r="E23" s="12">
        <f t="shared" si="0"/>
        <v>3.766666666666667</v>
      </c>
      <c r="F23" s="13">
        <f t="shared" si="1"/>
        <v>4</v>
      </c>
      <c r="G23" s="10">
        <f>IF(F23&lt;3,2,F23)-1</f>
        <v>3</v>
      </c>
      <c r="H23" s="10">
        <f>SUM(I23:AH23)-1.5</f>
        <v>11.3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v>1.5</v>
      </c>
      <c r="S23" s="10"/>
      <c r="T23" s="10"/>
      <c r="U23" s="10"/>
      <c r="V23" s="10">
        <v>5.6</v>
      </c>
      <c r="W23" s="10"/>
      <c r="X23" s="10"/>
      <c r="Y23" s="10"/>
      <c r="Z23" s="10"/>
      <c r="AA23" s="10">
        <v>4.2</v>
      </c>
      <c r="AB23" s="10"/>
      <c r="AC23" s="10"/>
      <c r="AD23" s="10"/>
      <c r="AE23" s="10"/>
      <c r="AF23" s="10"/>
      <c r="AG23" s="10">
        <v>1.5</v>
      </c>
      <c r="AH23" s="10"/>
    </row>
    <row r="24" spans="1:34" ht="13.5">
      <c r="A24" s="9">
        <v>21</v>
      </c>
      <c r="B24" s="9"/>
      <c r="C24" s="11" t="s">
        <v>481</v>
      </c>
      <c r="D24" s="30" t="s">
        <v>1226</v>
      </c>
      <c r="E24" s="12">
        <f t="shared" si="0"/>
        <v>3.766666666666667</v>
      </c>
      <c r="F24" s="13">
        <f t="shared" si="1"/>
        <v>4</v>
      </c>
      <c r="G24" s="10">
        <f>IF(F24&lt;3,2,F24)-1</f>
        <v>3</v>
      </c>
      <c r="H24" s="10">
        <f>SUM(I24:AH24)-1.5</f>
        <v>11.3</v>
      </c>
      <c r="I24" s="10"/>
      <c r="J24" s="10"/>
      <c r="K24" s="10"/>
      <c r="L24" s="10"/>
      <c r="M24" s="10"/>
      <c r="N24" s="10"/>
      <c r="O24" s="10"/>
      <c r="P24" s="10"/>
      <c r="Q24" s="10"/>
      <c r="R24" s="10">
        <v>1.5</v>
      </c>
      <c r="S24" s="10"/>
      <c r="T24" s="10"/>
      <c r="U24" s="10"/>
      <c r="V24" s="10">
        <v>5.6</v>
      </c>
      <c r="W24" s="10"/>
      <c r="X24" s="10"/>
      <c r="Y24" s="10"/>
      <c r="Z24" s="10"/>
      <c r="AA24" s="10">
        <v>4.2</v>
      </c>
      <c r="AB24" s="10"/>
      <c r="AC24" s="10"/>
      <c r="AD24" s="10"/>
      <c r="AE24" s="10"/>
      <c r="AF24" s="10"/>
      <c r="AG24" s="10">
        <v>1.5</v>
      </c>
      <c r="AH24" s="10"/>
    </row>
    <row r="25" spans="1:34" ht="13.5">
      <c r="A25" s="9">
        <v>23</v>
      </c>
      <c r="B25" s="9"/>
      <c r="C25" s="9" t="s">
        <v>937</v>
      </c>
      <c r="D25" s="9" t="s">
        <v>867</v>
      </c>
      <c r="E25" s="12">
        <f t="shared" si="0"/>
        <v>3</v>
      </c>
      <c r="F25" s="13">
        <f t="shared" si="1"/>
        <v>1</v>
      </c>
      <c r="G25" s="10">
        <f aca="true" t="shared" si="3" ref="G25:G31">IF(F25&lt;3,2,F25)</f>
        <v>2</v>
      </c>
      <c r="H25" s="10">
        <f aca="true" t="shared" si="4" ref="H25:H31">SUM(I25:AH25)</f>
        <v>6</v>
      </c>
      <c r="I25" s="10"/>
      <c r="J25" s="10"/>
      <c r="K25" s="10"/>
      <c r="L25" s="10"/>
      <c r="M25" s="10">
        <v>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3.5">
      <c r="A26" s="9">
        <v>23</v>
      </c>
      <c r="B26" s="9"/>
      <c r="C26" s="11" t="s">
        <v>1227</v>
      </c>
      <c r="D26" s="30" t="s">
        <v>896</v>
      </c>
      <c r="E26" s="12">
        <f t="shared" si="0"/>
        <v>3</v>
      </c>
      <c r="F26" s="13">
        <f t="shared" si="1"/>
        <v>1</v>
      </c>
      <c r="G26" s="10">
        <f t="shared" si="3"/>
        <v>2</v>
      </c>
      <c r="H26" s="10">
        <f t="shared" si="4"/>
        <v>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>
        <v>6</v>
      </c>
      <c r="AC26" s="10"/>
      <c r="AD26" s="10"/>
      <c r="AE26" s="10"/>
      <c r="AF26" s="10"/>
      <c r="AG26" s="10"/>
      <c r="AH26" s="10"/>
    </row>
    <row r="27" spans="1:34" ht="13.5">
      <c r="A27" s="9">
        <v>23</v>
      </c>
      <c r="B27" s="9"/>
      <c r="C27" s="11" t="s">
        <v>1228</v>
      </c>
      <c r="D27" s="30" t="s">
        <v>896</v>
      </c>
      <c r="E27" s="12">
        <f t="shared" si="0"/>
        <v>3</v>
      </c>
      <c r="F27" s="13">
        <f t="shared" si="1"/>
        <v>1</v>
      </c>
      <c r="G27" s="10">
        <f t="shared" si="3"/>
        <v>2</v>
      </c>
      <c r="H27" s="10">
        <f t="shared" si="4"/>
        <v>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>
        <v>6</v>
      </c>
      <c r="AC27" s="10"/>
      <c r="AD27" s="10"/>
      <c r="AE27" s="10"/>
      <c r="AF27" s="10"/>
      <c r="AG27" s="10"/>
      <c r="AH27" s="10"/>
    </row>
    <row r="28" spans="1:34" ht="13.5">
      <c r="A28" s="9">
        <v>26</v>
      </c>
      <c r="B28" s="9"/>
      <c r="C28" s="11" t="s">
        <v>854</v>
      </c>
      <c r="D28" s="30" t="s">
        <v>1229</v>
      </c>
      <c r="E28" s="12">
        <f t="shared" si="0"/>
        <v>2.5</v>
      </c>
      <c r="F28" s="13">
        <f t="shared" si="1"/>
        <v>1</v>
      </c>
      <c r="G28" s="10">
        <f t="shared" si="3"/>
        <v>2</v>
      </c>
      <c r="H28" s="10">
        <f t="shared" si="4"/>
        <v>5</v>
      </c>
      <c r="I28" s="10"/>
      <c r="J28" s="10"/>
      <c r="K28" s="10"/>
      <c r="L28" s="10"/>
      <c r="M28" s="10"/>
      <c r="N28" s="10">
        <v>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3.5">
      <c r="A29" s="9">
        <v>27</v>
      </c>
      <c r="B29" s="9"/>
      <c r="C29" s="31" t="s">
        <v>1230</v>
      </c>
      <c r="D29" s="11" t="s">
        <v>1081</v>
      </c>
      <c r="E29" s="12">
        <f t="shared" si="0"/>
        <v>0.75</v>
      </c>
      <c r="F29" s="13">
        <f t="shared" si="1"/>
        <v>1</v>
      </c>
      <c r="G29" s="10">
        <f t="shared" si="3"/>
        <v>2</v>
      </c>
      <c r="H29" s="10">
        <f t="shared" si="4"/>
        <v>1.5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1.5</v>
      </c>
      <c r="AH29" s="10"/>
    </row>
    <row r="30" spans="1:34" ht="13.5">
      <c r="A30" s="9">
        <v>27</v>
      </c>
      <c r="B30" s="9"/>
      <c r="C30" s="11" t="s">
        <v>1231</v>
      </c>
      <c r="D30" s="30" t="s">
        <v>1232</v>
      </c>
      <c r="E30" s="12">
        <f t="shared" si="0"/>
        <v>0.75</v>
      </c>
      <c r="F30" s="13">
        <f t="shared" si="1"/>
        <v>1</v>
      </c>
      <c r="G30" s="10">
        <f t="shared" si="3"/>
        <v>2</v>
      </c>
      <c r="H30" s="10">
        <f t="shared" si="4"/>
        <v>1.5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1.5</v>
      </c>
      <c r="AH30" s="10"/>
    </row>
    <row r="31" spans="1:34" ht="13.5">
      <c r="A31" s="9">
        <v>27</v>
      </c>
      <c r="B31" s="9"/>
      <c r="C31" s="11" t="s">
        <v>1233</v>
      </c>
      <c r="D31" s="30" t="s">
        <v>1232</v>
      </c>
      <c r="E31" s="12">
        <f t="shared" si="0"/>
        <v>0.75</v>
      </c>
      <c r="F31" s="13">
        <f t="shared" si="1"/>
        <v>1</v>
      </c>
      <c r="G31" s="10">
        <f t="shared" si="3"/>
        <v>2</v>
      </c>
      <c r="H31" s="10">
        <f t="shared" si="4"/>
        <v>1.5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v>1.5</v>
      </c>
      <c r="AH31" s="10"/>
    </row>
  </sheetData>
  <mergeCells count="6">
    <mergeCell ref="Y1:AC1"/>
    <mergeCell ref="AD1:AH1"/>
    <mergeCell ref="I1:K1"/>
    <mergeCell ref="L1:N1"/>
    <mergeCell ref="O1:S1"/>
    <mergeCell ref="T1:X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23"/>
  <sheetViews>
    <sheetView zoomScale="75" zoomScaleNormal="75" workbookViewId="0" topLeftCell="A1">
      <pane xSplit="8" ySplit="2" topLeftCell="I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00390625" defaultRowHeight="13.5"/>
  <cols>
    <col min="1" max="1" width="6.625" style="0" customWidth="1"/>
    <col min="2" max="2" width="1.625" style="0" customWidth="1"/>
    <col min="3" max="3" width="13.625" style="0" customWidth="1"/>
    <col min="4" max="4" width="16.625" style="0" customWidth="1"/>
    <col min="5" max="12" width="6.625" style="1" customWidth="1"/>
    <col min="13" max="15" width="6.625" style="33" customWidth="1"/>
    <col min="16" max="28" width="6.625" style="1" customWidth="1"/>
  </cols>
  <sheetData>
    <row r="1" spans="1:28" ht="13.5">
      <c r="A1" s="5" t="s">
        <v>220</v>
      </c>
      <c r="B1" s="5"/>
      <c r="E1" s="4"/>
      <c r="F1" s="4"/>
      <c r="I1" s="41" t="s">
        <v>844</v>
      </c>
      <c r="J1" s="41"/>
      <c r="K1" s="40" t="s">
        <v>845</v>
      </c>
      <c r="L1" s="41"/>
      <c r="M1" s="40" t="s">
        <v>1003</v>
      </c>
      <c r="N1" s="41"/>
      <c r="O1" s="41"/>
      <c r="P1" s="41"/>
      <c r="Q1" s="40" t="s">
        <v>605</v>
      </c>
      <c r="R1" s="41"/>
      <c r="S1" s="41"/>
      <c r="T1" s="41"/>
      <c r="U1" s="40" t="s">
        <v>604</v>
      </c>
      <c r="V1" s="41"/>
      <c r="W1" s="41"/>
      <c r="X1" s="41"/>
      <c r="Y1" s="40" t="s">
        <v>603</v>
      </c>
      <c r="Z1" s="41"/>
      <c r="AA1" s="41"/>
      <c r="AB1" s="41"/>
    </row>
    <row r="2" spans="1:28" ht="13.5">
      <c r="A2" s="6" t="s">
        <v>437</v>
      </c>
      <c r="B2" s="6"/>
      <c r="C2" s="7" t="s">
        <v>9</v>
      </c>
      <c r="D2" s="7" t="s">
        <v>440</v>
      </c>
      <c r="E2" s="7" t="s">
        <v>435</v>
      </c>
      <c r="F2" s="7" t="s">
        <v>436</v>
      </c>
      <c r="G2" s="7" t="s">
        <v>330</v>
      </c>
      <c r="H2" s="7" t="s">
        <v>331</v>
      </c>
      <c r="I2" s="7" t="s">
        <v>846</v>
      </c>
      <c r="J2" s="7" t="s">
        <v>899</v>
      </c>
      <c r="K2" s="7" t="s">
        <v>846</v>
      </c>
      <c r="L2" s="7" t="s">
        <v>899</v>
      </c>
      <c r="M2" s="7" t="s">
        <v>140</v>
      </c>
      <c r="N2" s="7" t="s">
        <v>141</v>
      </c>
      <c r="O2" s="7" t="s">
        <v>142</v>
      </c>
      <c r="P2" s="7" t="s">
        <v>899</v>
      </c>
      <c r="Q2" s="7" t="s">
        <v>140</v>
      </c>
      <c r="R2" s="7" t="s">
        <v>141</v>
      </c>
      <c r="S2" s="7" t="s">
        <v>142</v>
      </c>
      <c r="T2" s="7" t="s">
        <v>899</v>
      </c>
      <c r="U2" s="7" t="s">
        <v>140</v>
      </c>
      <c r="V2" s="7" t="s">
        <v>141</v>
      </c>
      <c r="W2" s="7" t="s">
        <v>142</v>
      </c>
      <c r="X2" s="7" t="s">
        <v>899</v>
      </c>
      <c r="Y2" s="7" t="s">
        <v>140</v>
      </c>
      <c r="Z2" s="7" t="s">
        <v>141</v>
      </c>
      <c r="AA2" s="7" t="s">
        <v>142</v>
      </c>
      <c r="AB2" s="7" t="s">
        <v>899</v>
      </c>
    </row>
    <row r="3" spans="1:28" ht="13.5">
      <c r="A3" s="9">
        <v>1</v>
      </c>
      <c r="B3" s="9"/>
      <c r="C3" s="9" t="s">
        <v>279</v>
      </c>
      <c r="D3" s="9" t="s">
        <v>893</v>
      </c>
      <c r="E3" s="12">
        <f aca="true" t="shared" si="0" ref="E3:E66">H3/G3</f>
        <v>68.33333333333333</v>
      </c>
      <c r="F3" s="13">
        <f aca="true" t="shared" si="1" ref="F3:F66">COUNT(I3:AB3)</f>
        <v>3</v>
      </c>
      <c r="G3" s="10">
        <f>IF(F3&lt;3,2,F3)</f>
        <v>3</v>
      </c>
      <c r="H3" s="10">
        <f>SUM(I3:AB3)</f>
        <v>205</v>
      </c>
      <c r="I3" s="10">
        <v>65</v>
      </c>
      <c r="J3" s="10"/>
      <c r="K3" s="10"/>
      <c r="L3" s="10"/>
      <c r="M3" s="34"/>
      <c r="N3" s="34"/>
      <c r="O3" s="34"/>
      <c r="P3" s="10"/>
      <c r="Q3" s="10">
        <v>70</v>
      </c>
      <c r="R3" s="10"/>
      <c r="S3" s="10"/>
      <c r="T3" s="10"/>
      <c r="U3" s="10">
        <v>70</v>
      </c>
      <c r="V3" s="10"/>
      <c r="W3" s="10"/>
      <c r="X3" s="10"/>
      <c r="Y3" s="10"/>
      <c r="Z3" s="10"/>
      <c r="AA3" s="10"/>
      <c r="AB3" s="10"/>
    </row>
    <row r="4" spans="1:28" ht="13.5">
      <c r="A4" s="9">
        <v>2</v>
      </c>
      <c r="B4" s="9"/>
      <c r="C4" s="9" t="s">
        <v>286</v>
      </c>
      <c r="D4" s="9" t="s">
        <v>893</v>
      </c>
      <c r="E4" s="12">
        <f t="shared" si="0"/>
        <v>67.25</v>
      </c>
      <c r="F4" s="13">
        <f t="shared" si="1"/>
        <v>5</v>
      </c>
      <c r="G4" s="10">
        <f>IF(F4&lt;3,2,F4)-1</f>
        <v>4</v>
      </c>
      <c r="H4" s="10">
        <f>SUM(I4:AB4)-28</f>
        <v>269</v>
      </c>
      <c r="I4" s="10">
        <v>78</v>
      </c>
      <c r="J4" s="10"/>
      <c r="K4" s="10">
        <v>65</v>
      </c>
      <c r="L4" s="10"/>
      <c r="M4" s="34">
        <v>28</v>
      </c>
      <c r="N4" s="34"/>
      <c r="O4" s="34"/>
      <c r="P4" s="10"/>
      <c r="Q4" s="10">
        <v>56</v>
      </c>
      <c r="R4" s="10"/>
      <c r="S4" s="10"/>
      <c r="T4" s="10"/>
      <c r="U4" s="10"/>
      <c r="V4" s="10"/>
      <c r="W4" s="10"/>
      <c r="X4" s="10"/>
      <c r="Y4" s="10">
        <v>70</v>
      </c>
      <c r="Z4" s="10"/>
      <c r="AA4" s="10"/>
      <c r="AB4" s="10"/>
    </row>
    <row r="5" spans="1:28" ht="13.5">
      <c r="A5" s="9">
        <v>2</v>
      </c>
      <c r="B5" s="9"/>
      <c r="C5" s="9" t="s">
        <v>240</v>
      </c>
      <c r="D5" s="30" t="s">
        <v>888</v>
      </c>
      <c r="E5" s="12">
        <f t="shared" si="0"/>
        <v>67.25</v>
      </c>
      <c r="F5" s="13">
        <f t="shared" si="1"/>
        <v>5</v>
      </c>
      <c r="G5" s="10">
        <f>IF(F5&lt;3,2,F5)-1</f>
        <v>4</v>
      </c>
      <c r="H5" s="10">
        <f>SUM(I5:AB5)-28</f>
        <v>269</v>
      </c>
      <c r="I5" s="10">
        <v>78</v>
      </c>
      <c r="J5" s="10"/>
      <c r="K5" s="10">
        <v>65</v>
      </c>
      <c r="L5" s="10"/>
      <c r="M5" s="34">
        <v>28</v>
      </c>
      <c r="N5" s="34"/>
      <c r="O5" s="34"/>
      <c r="P5" s="10"/>
      <c r="Q5" s="10">
        <v>56</v>
      </c>
      <c r="R5" s="10"/>
      <c r="S5" s="10"/>
      <c r="T5" s="10"/>
      <c r="U5" s="10"/>
      <c r="V5" s="10"/>
      <c r="W5" s="10"/>
      <c r="X5" s="10"/>
      <c r="Y5" s="10">
        <v>70</v>
      </c>
      <c r="Z5" s="10"/>
      <c r="AA5" s="10"/>
      <c r="AB5" s="10"/>
    </row>
    <row r="6" spans="1:28" ht="13.5">
      <c r="A6" s="9">
        <v>4</v>
      </c>
      <c r="B6" s="9"/>
      <c r="C6" s="9" t="s">
        <v>263</v>
      </c>
      <c r="D6" s="30" t="s">
        <v>898</v>
      </c>
      <c r="E6" s="12">
        <f t="shared" si="0"/>
        <v>66.66666666666667</v>
      </c>
      <c r="F6" s="13">
        <f t="shared" si="1"/>
        <v>3</v>
      </c>
      <c r="G6" s="10">
        <f>IF(F6&lt;3,2,F6)</f>
        <v>3</v>
      </c>
      <c r="H6" s="10">
        <f>SUM(I6:AB6)</f>
        <v>200</v>
      </c>
      <c r="I6" s="10">
        <v>65</v>
      </c>
      <c r="J6" s="10"/>
      <c r="K6" s="10">
        <v>65</v>
      </c>
      <c r="L6" s="10"/>
      <c r="M6" s="34"/>
      <c r="N6" s="34"/>
      <c r="O6" s="34"/>
      <c r="P6" s="10"/>
      <c r="Q6" s="10">
        <v>70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3.5">
      <c r="A7" s="9">
        <v>5</v>
      </c>
      <c r="B7" s="9"/>
      <c r="C7" s="9" t="s">
        <v>241</v>
      </c>
      <c r="D7" s="9" t="s">
        <v>924</v>
      </c>
      <c r="E7" s="12">
        <f t="shared" si="0"/>
        <v>43.5</v>
      </c>
      <c r="F7" s="13">
        <f t="shared" si="1"/>
        <v>2</v>
      </c>
      <c r="G7" s="10">
        <f>IF(F7&lt;3,2,F7)</f>
        <v>2</v>
      </c>
      <c r="H7" s="10">
        <f>SUM(I7:AB7)</f>
        <v>87</v>
      </c>
      <c r="I7" s="10">
        <v>65</v>
      </c>
      <c r="J7" s="10"/>
      <c r="K7" s="10">
        <v>22</v>
      </c>
      <c r="L7" s="10"/>
      <c r="M7" s="34"/>
      <c r="N7" s="34"/>
      <c r="O7" s="3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3.5">
      <c r="A8" s="9">
        <v>6</v>
      </c>
      <c r="B8" s="9"/>
      <c r="C8" s="11" t="s">
        <v>465</v>
      </c>
      <c r="D8" s="11" t="s">
        <v>891</v>
      </c>
      <c r="E8" s="12">
        <f t="shared" si="0"/>
        <v>43</v>
      </c>
      <c r="F8" s="13">
        <f t="shared" si="1"/>
        <v>4</v>
      </c>
      <c r="G8" s="10">
        <f>IF(F8&lt;3,2,F8)-1</f>
        <v>3</v>
      </c>
      <c r="H8" s="10">
        <f>SUM(I8:AB8)-1.5</f>
        <v>129</v>
      </c>
      <c r="I8" s="10">
        <v>8</v>
      </c>
      <c r="J8" s="10"/>
      <c r="K8" s="10">
        <v>65</v>
      </c>
      <c r="L8" s="10"/>
      <c r="M8" s="34">
        <v>56</v>
      </c>
      <c r="N8" s="34"/>
      <c r="O8" s="34"/>
      <c r="P8" s="10"/>
      <c r="Q8" s="10"/>
      <c r="R8" s="10"/>
      <c r="S8" s="10"/>
      <c r="T8" s="10"/>
      <c r="U8" s="10">
        <v>1.5</v>
      </c>
      <c r="V8" s="10"/>
      <c r="W8" s="10"/>
      <c r="X8" s="10"/>
      <c r="Y8" s="10"/>
      <c r="Z8" s="10"/>
      <c r="AA8" s="10"/>
      <c r="AB8" s="10"/>
    </row>
    <row r="9" spans="1:28" ht="13.5">
      <c r="A9" s="9">
        <v>7</v>
      </c>
      <c r="B9" s="9"/>
      <c r="C9" s="11" t="s">
        <v>294</v>
      </c>
      <c r="D9" s="9" t="s">
        <v>893</v>
      </c>
      <c r="E9" s="12">
        <f t="shared" si="0"/>
        <v>38.5</v>
      </c>
      <c r="F9" s="13">
        <f t="shared" si="1"/>
        <v>5</v>
      </c>
      <c r="G9" s="10">
        <f>IF(F9&lt;3,2,F9)-1</f>
        <v>4</v>
      </c>
      <c r="H9" s="10">
        <f>SUM(I9:AB9)-22</f>
        <v>154</v>
      </c>
      <c r="I9" s="10"/>
      <c r="J9" s="10"/>
      <c r="K9" s="10">
        <v>22</v>
      </c>
      <c r="L9" s="10"/>
      <c r="M9" s="34">
        <v>28</v>
      </c>
      <c r="N9" s="34"/>
      <c r="O9" s="34"/>
      <c r="P9" s="10"/>
      <c r="Q9" s="10">
        <v>42</v>
      </c>
      <c r="R9" s="10"/>
      <c r="S9" s="10"/>
      <c r="T9" s="10"/>
      <c r="U9" s="10">
        <v>42</v>
      </c>
      <c r="V9" s="10"/>
      <c r="W9" s="10"/>
      <c r="X9" s="10"/>
      <c r="Y9" s="10">
        <v>42</v>
      </c>
      <c r="Z9" s="10"/>
      <c r="AA9" s="10"/>
      <c r="AB9" s="10"/>
    </row>
    <row r="10" spans="1:28" ht="13.5">
      <c r="A10" s="9">
        <v>7</v>
      </c>
      <c r="B10" s="9"/>
      <c r="C10" s="11" t="s">
        <v>379</v>
      </c>
      <c r="D10" s="9" t="s">
        <v>893</v>
      </c>
      <c r="E10" s="12">
        <f t="shared" si="0"/>
        <v>38.5</v>
      </c>
      <c r="F10" s="13">
        <f t="shared" si="1"/>
        <v>5</v>
      </c>
      <c r="G10" s="10">
        <f>IF(F10&lt;3,2,F10)-1</f>
        <v>4</v>
      </c>
      <c r="H10" s="10">
        <f>SUM(I10:AB10)-22</f>
        <v>154</v>
      </c>
      <c r="I10" s="10"/>
      <c r="J10" s="10"/>
      <c r="K10" s="10">
        <v>22</v>
      </c>
      <c r="L10" s="10"/>
      <c r="M10" s="34">
        <v>28</v>
      </c>
      <c r="N10" s="34"/>
      <c r="O10" s="34"/>
      <c r="P10" s="10"/>
      <c r="Q10" s="10">
        <v>42</v>
      </c>
      <c r="R10" s="10"/>
      <c r="S10" s="10"/>
      <c r="T10" s="10"/>
      <c r="U10" s="10">
        <v>42</v>
      </c>
      <c r="V10" s="10"/>
      <c r="W10" s="10"/>
      <c r="X10" s="10"/>
      <c r="Y10" s="10">
        <v>42</v>
      </c>
      <c r="Z10" s="10"/>
      <c r="AA10" s="10"/>
      <c r="AB10" s="10"/>
    </row>
    <row r="11" spans="1:28" ht="13.5">
      <c r="A11" s="9">
        <v>9</v>
      </c>
      <c r="B11" s="9"/>
      <c r="C11" s="9" t="s">
        <v>297</v>
      </c>
      <c r="D11" s="9" t="s">
        <v>893</v>
      </c>
      <c r="E11" s="12">
        <f t="shared" si="0"/>
        <v>37.666666666666664</v>
      </c>
      <c r="F11" s="13">
        <f t="shared" si="1"/>
        <v>3</v>
      </c>
      <c r="G11" s="10">
        <f>IF(F11&lt;3,2,F11)</f>
        <v>3</v>
      </c>
      <c r="H11" s="10">
        <f>SUM(I11:AB11)</f>
        <v>113</v>
      </c>
      <c r="I11" s="10">
        <v>22</v>
      </c>
      <c r="J11" s="10"/>
      <c r="K11" s="10"/>
      <c r="L11" s="10"/>
      <c r="M11" s="34">
        <v>70</v>
      </c>
      <c r="N11" s="34"/>
      <c r="O11" s="34"/>
      <c r="P11" s="10"/>
      <c r="Q11" s="10"/>
      <c r="R11" s="10"/>
      <c r="S11" s="10"/>
      <c r="T11" s="10"/>
      <c r="U11" s="10"/>
      <c r="V11" s="10"/>
      <c r="W11" s="10"/>
      <c r="X11" s="10"/>
      <c r="Y11" s="10">
        <v>21</v>
      </c>
      <c r="Z11" s="10"/>
      <c r="AA11" s="10"/>
      <c r="AB11" s="10"/>
    </row>
    <row r="12" spans="1:28" ht="13.5">
      <c r="A12" s="9">
        <v>10</v>
      </c>
      <c r="B12" s="9"/>
      <c r="C12" s="9" t="s">
        <v>281</v>
      </c>
      <c r="D12" s="30" t="s">
        <v>902</v>
      </c>
      <c r="E12" s="12">
        <f t="shared" si="0"/>
        <v>36.8</v>
      </c>
      <c r="F12" s="13">
        <f t="shared" si="1"/>
        <v>6</v>
      </c>
      <c r="G12" s="10">
        <f>IF(F12&lt;3,2,F12)-1</f>
        <v>5</v>
      </c>
      <c r="H12" s="10">
        <f>SUM(I12:AB12)-0</f>
        <v>184</v>
      </c>
      <c r="I12" s="10">
        <v>8</v>
      </c>
      <c r="J12" s="10"/>
      <c r="K12" s="10">
        <v>8</v>
      </c>
      <c r="L12" s="10"/>
      <c r="M12" s="34">
        <v>56</v>
      </c>
      <c r="N12" s="34"/>
      <c r="O12" s="34"/>
      <c r="P12" s="10"/>
      <c r="Q12" s="10">
        <v>0</v>
      </c>
      <c r="R12" s="10"/>
      <c r="S12" s="10"/>
      <c r="T12" s="10"/>
      <c r="U12" s="10">
        <v>56</v>
      </c>
      <c r="V12" s="10"/>
      <c r="W12" s="10"/>
      <c r="X12" s="10"/>
      <c r="Y12" s="10">
        <v>56</v>
      </c>
      <c r="Z12" s="10"/>
      <c r="AA12" s="10"/>
      <c r="AB12" s="10"/>
    </row>
    <row r="13" spans="1:28" ht="13.5">
      <c r="A13" s="9">
        <v>11</v>
      </c>
      <c r="B13" s="9"/>
      <c r="C13" s="30" t="s">
        <v>1007</v>
      </c>
      <c r="D13" s="9" t="s">
        <v>893</v>
      </c>
      <c r="E13" s="12">
        <f t="shared" si="0"/>
        <v>35</v>
      </c>
      <c r="F13" s="13">
        <f t="shared" si="1"/>
        <v>1</v>
      </c>
      <c r="G13" s="10">
        <f>IF(F13&lt;3,2,F13)</f>
        <v>2</v>
      </c>
      <c r="H13" s="10">
        <f>SUM(I13:AB13)</f>
        <v>70</v>
      </c>
      <c r="I13" s="10"/>
      <c r="J13" s="10"/>
      <c r="K13" s="10"/>
      <c r="L13" s="10"/>
      <c r="M13" s="34">
        <v>70</v>
      </c>
      <c r="N13" s="34"/>
      <c r="O13" s="3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3.5">
      <c r="A14" s="9">
        <v>11</v>
      </c>
      <c r="B14" s="9"/>
      <c r="C14" s="11" t="s">
        <v>498</v>
      </c>
      <c r="D14" s="11" t="s">
        <v>889</v>
      </c>
      <c r="E14" s="12">
        <f t="shared" si="0"/>
        <v>35</v>
      </c>
      <c r="F14" s="13">
        <f t="shared" si="1"/>
        <v>1</v>
      </c>
      <c r="G14" s="10">
        <f>IF(F14&lt;3,2,F14)</f>
        <v>2</v>
      </c>
      <c r="H14" s="10">
        <f>SUM(I14:AB14)</f>
        <v>70</v>
      </c>
      <c r="I14" s="10"/>
      <c r="J14" s="10"/>
      <c r="K14" s="10"/>
      <c r="L14" s="10"/>
      <c r="M14" s="34"/>
      <c r="N14" s="34"/>
      <c r="O14" s="34"/>
      <c r="P14" s="10"/>
      <c r="Q14" s="10"/>
      <c r="R14" s="10"/>
      <c r="S14" s="10"/>
      <c r="T14" s="10"/>
      <c r="U14" s="10">
        <v>70</v>
      </c>
      <c r="V14" s="10"/>
      <c r="W14" s="10"/>
      <c r="X14" s="10"/>
      <c r="Y14" s="10"/>
      <c r="Z14" s="10"/>
      <c r="AA14" s="10"/>
      <c r="AB14" s="10"/>
    </row>
    <row r="15" spans="1:28" ht="13.5">
      <c r="A15" s="9">
        <v>13</v>
      </c>
      <c r="B15" s="9"/>
      <c r="C15" s="9" t="s">
        <v>255</v>
      </c>
      <c r="D15" s="30" t="s">
        <v>902</v>
      </c>
      <c r="E15" s="12">
        <f t="shared" si="0"/>
        <v>34</v>
      </c>
      <c r="F15" s="13">
        <f t="shared" si="1"/>
        <v>6</v>
      </c>
      <c r="G15" s="10">
        <f>IF(F15&lt;3,2,F15)-1</f>
        <v>5</v>
      </c>
      <c r="H15" s="10">
        <f>SUM(I15:AB15)-0</f>
        <v>170</v>
      </c>
      <c r="I15" s="10">
        <v>22</v>
      </c>
      <c r="J15" s="10"/>
      <c r="K15" s="10">
        <v>8</v>
      </c>
      <c r="L15" s="10"/>
      <c r="M15" s="34">
        <v>28</v>
      </c>
      <c r="N15" s="34"/>
      <c r="O15" s="34"/>
      <c r="P15" s="10"/>
      <c r="Q15" s="10">
        <v>0</v>
      </c>
      <c r="R15" s="10"/>
      <c r="S15" s="10"/>
      <c r="T15" s="10"/>
      <c r="U15" s="10">
        <v>56</v>
      </c>
      <c r="V15" s="10"/>
      <c r="W15" s="10"/>
      <c r="X15" s="10"/>
      <c r="Y15" s="10">
        <v>56</v>
      </c>
      <c r="Z15" s="10"/>
      <c r="AA15" s="10"/>
      <c r="AB15" s="10"/>
    </row>
    <row r="16" spans="1:28" ht="13.5">
      <c r="A16" s="9">
        <v>14</v>
      </c>
      <c r="B16" s="9"/>
      <c r="C16" s="11" t="s">
        <v>788</v>
      </c>
      <c r="D16" s="11" t="s">
        <v>890</v>
      </c>
      <c r="E16" s="12">
        <f t="shared" si="0"/>
        <v>32.666666666666664</v>
      </c>
      <c r="F16" s="13">
        <f t="shared" si="1"/>
        <v>3</v>
      </c>
      <c r="G16" s="10">
        <f>IF(F16&lt;3,2,F16)</f>
        <v>3</v>
      </c>
      <c r="H16" s="10">
        <f>SUM(I16:AB16)</f>
        <v>98</v>
      </c>
      <c r="I16" s="10"/>
      <c r="J16" s="10"/>
      <c r="K16" s="10"/>
      <c r="L16" s="10"/>
      <c r="M16" s="34">
        <v>42</v>
      </c>
      <c r="N16" s="34"/>
      <c r="O16" s="34"/>
      <c r="P16" s="10"/>
      <c r="Q16" s="10"/>
      <c r="R16" s="10"/>
      <c r="S16" s="10"/>
      <c r="T16" s="10"/>
      <c r="U16" s="10">
        <v>14</v>
      </c>
      <c r="V16" s="10"/>
      <c r="W16" s="10"/>
      <c r="X16" s="10"/>
      <c r="Y16" s="10">
        <v>42</v>
      </c>
      <c r="Z16" s="10"/>
      <c r="AA16" s="10"/>
      <c r="AB16" s="10"/>
    </row>
    <row r="17" spans="1:28" ht="13.5">
      <c r="A17" s="9">
        <v>15</v>
      </c>
      <c r="B17" s="9"/>
      <c r="C17" s="9" t="s">
        <v>416</v>
      </c>
      <c r="D17" s="30" t="s">
        <v>900</v>
      </c>
      <c r="E17" s="12">
        <f t="shared" si="0"/>
        <v>30.333333333333332</v>
      </c>
      <c r="F17" s="13">
        <f t="shared" si="1"/>
        <v>3</v>
      </c>
      <c r="G17" s="10">
        <f>IF(F17&lt;3,2,F17)</f>
        <v>3</v>
      </c>
      <c r="H17" s="10">
        <f>SUM(I17:AB17)</f>
        <v>91</v>
      </c>
      <c r="I17" s="10"/>
      <c r="J17" s="10"/>
      <c r="K17" s="10"/>
      <c r="L17" s="10"/>
      <c r="M17" s="34">
        <v>28</v>
      </c>
      <c r="N17" s="34"/>
      <c r="O17" s="34"/>
      <c r="P17" s="10"/>
      <c r="Q17" s="10">
        <v>42</v>
      </c>
      <c r="R17" s="10"/>
      <c r="S17" s="10"/>
      <c r="T17" s="10"/>
      <c r="U17" s="10">
        <v>21</v>
      </c>
      <c r="V17" s="10"/>
      <c r="W17" s="10"/>
      <c r="X17" s="10"/>
      <c r="Y17" s="10"/>
      <c r="Z17" s="10"/>
      <c r="AA17" s="10"/>
      <c r="AB17" s="10"/>
    </row>
    <row r="18" spans="1:28" ht="13.5">
      <c r="A18" s="9">
        <v>16</v>
      </c>
      <c r="B18" s="9"/>
      <c r="C18" s="9" t="s">
        <v>249</v>
      </c>
      <c r="D18" s="30" t="s">
        <v>900</v>
      </c>
      <c r="E18" s="12">
        <f t="shared" si="0"/>
        <v>26.333333333333332</v>
      </c>
      <c r="F18" s="13">
        <f t="shared" si="1"/>
        <v>3</v>
      </c>
      <c r="G18" s="10">
        <f>IF(F18&lt;3,2,F18)</f>
        <v>3</v>
      </c>
      <c r="H18" s="10">
        <f>SUM(I18:AB18)</f>
        <v>79</v>
      </c>
      <c r="I18" s="10">
        <v>16</v>
      </c>
      <c r="J18" s="10"/>
      <c r="K18" s="10"/>
      <c r="L18" s="10"/>
      <c r="M18" s="34">
        <v>42</v>
      </c>
      <c r="N18" s="34"/>
      <c r="O18" s="34"/>
      <c r="P18" s="10"/>
      <c r="Q18" s="10"/>
      <c r="R18" s="10"/>
      <c r="S18" s="10"/>
      <c r="T18" s="10"/>
      <c r="U18" s="10">
        <v>21</v>
      </c>
      <c r="V18" s="10"/>
      <c r="W18" s="10"/>
      <c r="X18" s="10"/>
      <c r="Y18" s="10"/>
      <c r="Z18" s="10"/>
      <c r="AA18" s="10"/>
      <c r="AB18" s="10"/>
    </row>
    <row r="19" spans="1:28" ht="13.5">
      <c r="A19" s="9">
        <v>17</v>
      </c>
      <c r="B19" s="9"/>
      <c r="C19" s="9" t="s">
        <v>499</v>
      </c>
      <c r="D19" s="30" t="s">
        <v>902</v>
      </c>
      <c r="E19" s="12">
        <f t="shared" si="0"/>
        <v>25.666666666666668</v>
      </c>
      <c r="F19" s="13">
        <f t="shared" si="1"/>
        <v>4</v>
      </c>
      <c r="G19" s="10">
        <f>IF(F19&lt;3,2,F19)-1</f>
        <v>3</v>
      </c>
      <c r="H19" s="10">
        <f>SUM(I19:AB19)-8</f>
        <v>77</v>
      </c>
      <c r="I19" s="10"/>
      <c r="J19" s="10"/>
      <c r="K19" s="10">
        <v>8</v>
      </c>
      <c r="L19" s="10"/>
      <c r="M19" s="34">
        <v>21</v>
      </c>
      <c r="N19" s="34"/>
      <c r="O19" s="34"/>
      <c r="P19" s="10"/>
      <c r="Q19" s="10">
        <v>14</v>
      </c>
      <c r="R19" s="10"/>
      <c r="S19" s="10"/>
      <c r="T19" s="10"/>
      <c r="U19" s="10">
        <v>42</v>
      </c>
      <c r="V19" s="10"/>
      <c r="W19" s="10"/>
      <c r="X19" s="10"/>
      <c r="Y19" s="10"/>
      <c r="Z19" s="10"/>
      <c r="AA19" s="10"/>
      <c r="AB19" s="10"/>
    </row>
    <row r="20" spans="1:28" ht="13.5">
      <c r="A20" s="9">
        <v>18</v>
      </c>
      <c r="B20" s="9"/>
      <c r="C20" s="9" t="s">
        <v>233</v>
      </c>
      <c r="D20" s="30" t="s">
        <v>902</v>
      </c>
      <c r="E20" s="12">
        <f t="shared" si="0"/>
        <v>24</v>
      </c>
      <c r="F20" s="13">
        <f t="shared" si="1"/>
        <v>4</v>
      </c>
      <c r="G20" s="10">
        <f>IF(F20&lt;3,2,F20)-1</f>
        <v>3</v>
      </c>
      <c r="H20" s="10">
        <f>SUM(I20:AB20)-8</f>
        <v>72</v>
      </c>
      <c r="I20" s="10">
        <v>16</v>
      </c>
      <c r="J20" s="10"/>
      <c r="K20" s="10">
        <v>8</v>
      </c>
      <c r="L20" s="10"/>
      <c r="M20" s="34">
        <v>42</v>
      </c>
      <c r="N20" s="34"/>
      <c r="O20" s="34"/>
      <c r="P20" s="10"/>
      <c r="Q20" s="10"/>
      <c r="R20" s="10"/>
      <c r="S20" s="10"/>
      <c r="T20" s="10"/>
      <c r="U20" s="10"/>
      <c r="V20" s="10"/>
      <c r="W20" s="10"/>
      <c r="X20" s="10"/>
      <c r="Y20" s="10">
        <v>14</v>
      </c>
      <c r="Z20" s="10"/>
      <c r="AA20" s="10"/>
      <c r="AB20" s="10"/>
    </row>
    <row r="21" spans="1:28" ht="13.5">
      <c r="A21" s="9">
        <v>19</v>
      </c>
      <c r="B21" s="9"/>
      <c r="C21" s="9" t="s">
        <v>237</v>
      </c>
      <c r="D21" s="30" t="s">
        <v>900</v>
      </c>
      <c r="E21" s="12">
        <f t="shared" si="0"/>
        <v>23.666666666666668</v>
      </c>
      <c r="F21" s="13">
        <f t="shared" si="1"/>
        <v>3</v>
      </c>
      <c r="G21" s="10">
        <f>IF(F21&lt;3,2,F21)</f>
        <v>3</v>
      </c>
      <c r="H21" s="10">
        <f>SUM(I21:AB21)</f>
        <v>71</v>
      </c>
      <c r="I21" s="10"/>
      <c r="J21" s="10"/>
      <c r="K21" s="10">
        <v>8</v>
      </c>
      <c r="L21" s="10"/>
      <c r="M21" s="34">
        <v>21</v>
      </c>
      <c r="N21" s="34"/>
      <c r="O21" s="34"/>
      <c r="P21" s="10"/>
      <c r="Q21" s="10">
        <v>42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3.5">
      <c r="A22" s="9">
        <v>20</v>
      </c>
      <c r="B22" s="9"/>
      <c r="C22" s="11" t="s">
        <v>808</v>
      </c>
      <c r="D22" s="11" t="s">
        <v>890</v>
      </c>
      <c r="E22" s="12">
        <f t="shared" si="0"/>
        <v>23.333333333333332</v>
      </c>
      <c r="F22" s="13">
        <f t="shared" si="1"/>
        <v>3</v>
      </c>
      <c r="G22" s="10">
        <f>IF(F22&lt;3,2,F22)</f>
        <v>3</v>
      </c>
      <c r="H22" s="10">
        <f>SUM(I22:AB22)</f>
        <v>70</v>
      </c>
      <c r="I22" s="10"/>
      <c r="J22" s="10"/>
      <c r="K22" s="10"/>
      <c r="L22" s="10"/>
      <c r="M22" s="34">
        <v>14</v>
      </c>
      <c r="N22" s="34"/>
      <c r="O22" s="34"/>
      <c r="P22" s="10"/>
      <c r="Q22" s="10"/>
      <c r="R22" s="10"/>
      <c r="S22" s="10"/>
      <c r="T22" s="10"/>
      <c r="U22" s="10">
        <v>14</v>
      </c>
      <c r="V22" s="10"/>
      <c r="W22" s="10"/>
      <c r="X22" s="10"/>
      <c r="Y22" s="10">
        <v>42</v>
      </c>
      <c r="Z22" s="10"/>
      <c r="AA22" s="10"/>
      <c r="AB22" s="10"/>
    </row>
    <row r="23" spans="1:28" ht="13.5">
      <c r="A23" s="9">
        <v>21</v>
      </c>
      <c r="B23" s="9"/>
      <c r="C23" s="9" t="s">
        <v>296</v>
      </c>
      <c r="D23" s="30" t="s">
        <v>902</v>
      </c>
      <c r="E23" s="12">
        <f t="shared" si="0"/>
        <v>22.6</v>
      </c>
      <c r="F23" s="13">
        <f t="shared" si="1"/>
        <v>6</v>
      </c>
      <c r="G23" s="10">
        <f>IF(F23&lt;3,2,F23)-1</f>
        <v>5</v>
      </c>
      <c r="H23" s="10">
        <f>SUM(I23:AB23)-8</f>
        <v>113</v>
      </c>
      <c r="I23" s="10">
        <v>22</v>
      </c>
      <c r="J23" s="10"/>
      <c r="K23" s="10">
        <v>8</v>
      </c>
      <c r="L23" s="10"/>
      <c r="M23" s="34">
        <v>21</v>
      </c>
      <c r="N23" s="34"/>
      <c r="O23" s="34"/>
      <c r="P23" s="10"/>
      <c r="Q23" s="10">
        <v>14</v>
      </c>
      <c r="R23" s="10"/>
      <c r="S23" s="10"/>
      <c r="T23" s="10"/>
      <c r="U23" s="10">
        <v>42</v>
      </c>
      <c r="V23" s="10"/>
      <c r="W23" s="10"/>
      <c r="X23" s="10"/>
      <c r="Y23" s="10">
        <v>14</v>
      </c>
      <c r="Z23" s="10"/>
      <c r="AA23" s="10"/>
      <c r="AB23" s="10"/>
    </row>
    <row r="24" spans="1:28" ht="13.5">
      <c r="A24" s="9">
        <v>22</v>
      </c>
      <c r="B24" s="9"/>
      <c r="C24" s="9" t="s">
        <v>247</v>
      </c>
      <c r="D24" s="30" t="s">
        <v>898</v>
      </c>
      <c r="E24" s="12">
        <f t="shared" si="0"/>
        <v>22</v>
      </c>
      <c r="F24" s="13">
        <f t="shared" si="1"/>
        <v>2</v>
      </c>
      <c r="G24" s="10">
        <f aca="true" t="shared" si="2" ref="G24:G34">IF(F24&lt;3,2,F24)</f>
        <v>2</v>
      </c>
      <c r="H24" s="10">
        <f aca="true" t="shared" si="3" ref="H24:H34">SUM(I24:AB24)</f>
        <v>44</v>
      </c>
      <c r="I24" s="10">
        <v>22</v>
      </c>
      <c r="J24" s="10"/>
      <c r="K24" s="10">
        <v>22</v>
      </c>
      <c r="L24" s="10"/>
      <c r="M24" s="34"/>
      <c r="N24" s="34"/>
      <c r="O24" s="3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3.5">
      <c r="A25" s="9">
        <v>22</v>
      </c>
      <c r="B25" s="9"/>
      <c r="C25" s="9" t="s">
        <v>232</v>
      </c>
      <c r="D25" s="30" t="s">
        <v>898</v>
      </c>
      <c r="E25" s="12">
        <f t="shared" si="0"/>
        <v>22</v>
      </c>
      <c r="F25" s="13">
        <f t="shared" si="1"/>
        <v>2</v>
      </c>
      <c r="G25" s="10">
        <f t="shared" si="2"/>
        <v>2</v>
      </c>
      <c r="H25" s="10">
        <f t="shared" si="3"/>
        <v>44</v>
      </c>
      <c r="I25" s="10">
        <v>22</v>
      </c>
      <c r="J25" s="10"/>
      <c r="K25" s="10">
        <v>22</v>
      </c>
      <c r="L25" s="10"/>
      <c r="M25" s="34"/>
      <c r="N25" s="34"/>
      <c r="O25" s="3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3.5">
      <c r="A26" s="9">
        <v>24</v>
      </c>
      <c r="B26" s="9"/>
      <c r="C26" s="9" t="s">
        <v>230</v>
      </c>
      <c r="D26" s="9" t="s">
        <v>901</v>
      </c>
      <c r="E26" s="12">
        <f t="shared" si="0"/>
        <v>22</v>
      </c>
      <c r="F26" s="13">
        <f t="shared" si="1"/>
        <v>3</v>
      </c>
      <c r="G26" s="10">
        <f t="shared" si="2"/>
        <v>3</v>
      </c>
      <c r="H26" s="10">
        <f t="shared" si="3"/>
        <v>66</v>
      </c>
      <c r="I26" s="10">
        <v>16</v>
      </c>
      <c r="J26" s="10"/>
      <c r="K26" s="10">
        <v>22</v>
      </c>
      <c r="L26" s="10"/>
      <c r="M26" s="34">
        <v>28</v>
      </c>
      <c r="N26" s="34"/>
      <c r="O26" s="3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5">
      <c r="A27" s="9">
        <v>25</v>
      </c>
      <c r="B27" s="9"/>
      <c r="C27" s="9" t="s">
        <v>264</v>
      </c>
      <c r="D27" s="9" t="s">
        <v>893</v>
      </c>
      <c r="E27" s="12">
        <f t="shared" si="0"/>
        <v>21.5</v>
      </c>
      <c r="F27" s="13">
        <f t="shared" si="1"/>
        <v>2</v>
      </c>
      <c r="G27" s="10">
        <f t="shared" si="2"/>
        <v>2</v>
      </c>
      <c r="H27" s="10">
        <f t="shared" si="3"/>
        <v>43</v>
      </c>
      <c r="I27" s="10">
        <v>22</v>
      </c>
      <c r="J27" s="10"/>
      <c r="K27" s="10"/>
      <c r="L27" s="10"/>
      <c r="M27" s="34"/>
      <c r="N27" s="34"/>
      <c r="O27" s="34"/>
      <c r="P27" s="10"/>
      <c r="Q27" s="10"/>
      <c r="R27" s="10"/>
      <c r="S27" s="10"/>
      <c r="T27" s="10"/>
      <c r="U27" s="10"/>
      <c r="V27" s="10"/>
      <c r="W27" s="10"/>
      <c r="X27" s="10"/>
      <c r="Y27" s="10">
        <v>21</v>
      </c>
      <c r="Z27" s="10"/>
      <c r="AA27" s="10"/>
      <c r="AB27" s="10"/>
    </row>
    <row r="28" spans="1:28" ht="13.5">
      <c r="A28" s="9">
        <v>26</v>
      </c>
      <c r="B28" s="9"/>
      <c r="C28" s="30" t="s">
        <v>1008</v>
      </c>
      <c r="D28" s="11" t="s">
        <v>890</v>
      </c>
      <c r="E28" s="12">
        <f t="shared" si="0"/>
        <v>21</v>
      </c>
      <c r="F28" s="13">
        <f t="shared" si="1"/>
        <v>1</v>
      </c>
      <c r="G28" s="10">
        <f t="shared" si="2"/>
        <v>2</v>
      </c>
      <c r="H28" s="10">
        <f t="shared" si="3"/>
        <v>42</v>
      </c>
      <c r="I28" s="10"/>
      <c r="J28" s="10"/>
      <c r="K28" s="10"/>
      <c r="L28" s="10"/>
      <c r="M28" s="34">
        <v>42</v>
      </c>
      <c r="N28" s="34"/>
      <c r="O28" s="3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3.5">
      <c r="A29" s="9">
        <v>27</v>
      </c>
      <c r="B29" s="9"/>
      <c r="C29" s="9" t="s">
        <v>295</v>
      </c>
      <c r="D29" s="9" t="s">
        <v>901</v>
      </c>
      <c r="E29" s="12">
        <f t="shared" si="0"/>
        <v>19.666666666666668</v>
      </c>
      <c r="F29" s="13">
        <f t="shared" si="1"/>
        <v>3</v>
      </c>
      <c r="G29" s="10">
        <f t="shared" si="2"/>
        <v>3</v>
      </c>
      <c r="H29" s="10">
        <f t="shared" si="3"/>
        <v>59</v>
      </c>
      <c r="I29" s="10">
        <v>16</v>
      </c>
      <c r="J29" s="10"/>
      <c r="K29" s="10">
        <v>22</v>
      </c>
      <c r="L29" s="10"/>
      <c r="M29" s="34"/>
      <c r="N29" s="34"/>
      <c r="O29" s="34"/>
      <c r="P29" s="10"/>
      <c r="Q29" s="10"/>
      <c r="R29" s="10"/>
      <c r="S29" s="10"/>
      <c r="T29" s="10"/>
      <c r="U29" s="10">
        <v>21</v>
      </c>
      <c r="V29" s="10"/>
      <c r="W29" s="10"/>
      <c r="X29" s="10"/>
      <c r="Y29" s="10"/>
      <c r="Z29" s="10"/>
      <c r="AA29" s="10"/>
      <c r="AB29" s="10"/>
    </row>
    <row r="30" spans="1:28" ht="13.5">
      <c r="A30" s="9">
        <v>28</v>
      </c>
      <c r="B30" s="9"/>
      <c r="C30" s="11" t="s">
        <v>252</v>
      </c>
      <c r="D30" s="11" t="s">
        <v>889</v>
      </c>
      <c r="E30" s="12">
        <f t="shared" si="0"/>
        <v>19.333333333333332</v>
      </c>
      <c r="F30" s="13">
        <f t="shared" si="1"/>
        <v>3</v>
      </c>
      <c r="G30" s="10">
        <f t="shared" si="2"/>
        <v>3</v>
      </c>
      <c r="H30" s="10">
        <f t="shared" si="3"/>
        <v>58</v>
      </c>
      <c r="I30" s="10"/>
      <c r="J30" s="10"/>
      <c r="K30" s="10">
        <v>16</v>
      </c>
      <c r="L30" s="10"/>
      <c r="M30" s="34">
        <v>21</v>
      </c>
      <c r="N30" s="34"/>
      <c r="O30" s="34"/>
      <c r="P30" s="10"/>
      <c r="Q30" s="10"/>
      <c r="R30" s="10"/>
      <c r="S30" s="10"/>
      <c r="T30" s="10"/>
      <c r="U30" s="10">
        <v>21</v>
      </c>
      <c r="V30" s="10"/>
      <c r="W30" s="10"/>
      <c r="X30" s="10"/>
      <c r="Y30" s="10"/>
      <c r="Z30" s="10"/>
      <c r="AA30" s="10"/>
      <c r="AB30" s="10"/>
    </row>
    <row r="31" spans="1:28" ht="13.5">
      <c r="A31" s="9">
        <v>28</v>
      </c>
      <c r="B31" s="9"/>
      <c r="C31" s="9" t="s">
        <v>262</v>
      </c>
      <c r="D31" s="9" t="s">
        <v>901</v>
      </c>
      <c r="E31" s="12">
        <f t="shared" si="0"/>
        <v>19.333333333333332</v>
      </c>
      <c r="F31" s="13">
        <f t="shared" si="1"/>
        <v>3</v>
      </c>
      <c r="G31" s="10">
        <f t="shared" si="2"/>
        <v>3</v>
      </c>
      <c r="H31" s="10">
        <f t="shared" si="3"/>
        <v>58</v>
      </c>
      <c r="I31" s="10"/>
      <c r="J31" s="10"/>
      <c r="K31" s="10">
        <v>16</v>
      </c>
      <c r="L31" s="10"/>
      <c r="M31" s="34">
        <v>21</v>
      </c>
      <c r="N31" s="34"/>
      <c r="O31" s="34"/>
      <c r="P31" s="10"/>
      <c r="Q31" s="10"/>
      <c r="R31" s="10"/>
      <c r="S31" s="10"/>
      <c r="T31" s="10"/>
      <c r="U31" s="10">
        <v>21</v>
      </c>
      <c r="V31" s="10"/>
      <c r="W31" s="10"/>
      <c r="X31" s="10"/>
      <c r="Y31" s="10"/>
      <c r="Z31" s="10"/>
      <c r="AA31" s="10"/>
      <c r="AB31" s="10"/>
    </row>
    <row r="32" spans="1:28" ht="13.5">
      <c r="A32" s="9">
        <v>30</v>
      </c>
      <c r="B32" s="9"/>
      <c r="C32" s="11" t="s">
        <v>271</v>
      </c>
      <c r="D32" s="9" t="s">
        <v>901</v>
      </c>
      <c r="E32" s="12">
        <f t="shared" si="0"/>
        <v>19</v>
      </c>
      <c r="F32" s="13">
        <f t="shared" si="1"/>
        <v>2</v>
      </c>
      <c r="G32" s="10">
        <f t="shared" si="2"/>
        <v>2</v>
      </c>
      <c r="H32" s="10">
        <f t="shared" si="3"/>
        <v>38</v>
      </c>
      <c r="I32" s="10">
        <v>22</v>
      </c>
      <c r="J32" s="10"/>
      <c r="K32" s="10">
        <v>16</v>
      </c>
      <c r="L32" s="10"/>
      <c r="M32" s="34"/>
      <c r="N32" s="34"/>
      <c r="O32" s="3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3.5">
      <c r="A33" s="9">
        <v>30</v>
      </c>
      <c r="B33" s="9"/>
      <c r="C33" s="11" t="s">
        <v>250</v>
      </c>
      <c r="D33" s="11" t="s">
        <v>113</v>
      </c>
      <c r="E33" s="12">
        <f t="shared" si="0"/>
        <v>19</v>
      </c>
      <c r="F33" s="13">
        <f t="shared" si="1"/>
        <v>2</v>
      </c>
      <c r="G33" s="10">
        <f t="shared" si="2"/>
        <v>2</v>
      </c>
      <c r="H33" s="10">
        <f t="shared" si="3"/>
        <v>38</v>
      </c>
      <c r="I33" s="10">
        <v>16</v>
      </c>
      <c r="J33" s="10"/>
      <c r="K33" s="10">
        <v>22</v>
      </c>
      <c r="L33" s="10"/>
      <c r="M33" s="34"/>
      <c r="N33" s="34"/>
      <c r="O33" s="3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3.5">
      <c r="A34" s="9">
        <v>30</v>
      </c>
      <c r="B34" s="9"/>
      <c r="C34" s="9" t="s">
        <v>270</v>
      </c>
      <c r="D34" s="30" t="s">
        <v>898</v>
      </c>
      <c r="E34" s="12">
        <f t="shared" si="0"/>
        <v>19</v>
      </c>
      <c r="F34" s="13">
        <f t="shared" si="1"/>
        <v>2</v>
      </c>
      <c r="G34" s="10">
        <f t="shared" si="2"/>
        <v>2</v>
      </c>
      <c r="H34" s="10">
        <f t="shared" si="3"/>
        <v>38</v>
      </c>
      <c r="I34" s="10">
        <v>22</v>
      </c>
      <c r="J34" s="10"/>
      <c r="K34" s="10">
        <v>16</v>
      </c>
      <c r="L34" s="10"/>
      <c r="M34" s="34"/>
      <c r="N34" s="34"/>
      <c r="O34" s="3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3.5">
      <c r="A35" s="9">
        <v>33</v>
      </c>
      <c r="B35" s="9"/>
      <c r="C35" s="9" t="s">
        <v>276</v>
      </c>
      <c r="D35" s="9" t="s">
        <v>901</v>
      </c>
      <c r="E35" s="12">
        <f t="shared" si="0"/>
        <v>19</v>
      </c>
      <c r="F35" s="13">
        <f t="shared" si="1"/>
        <v>4</v>
      </c>
      <c r="G35" s="10">
        <f>IF(F35&lt;3,2,F35)-1</f>
        <v>3</v>
      </c>
      <c r="H35" s="10">
        <f>SUM(I35:AB35)-8</f>
        <v>57</v>
      </c>
      <c r="I35" s="10">
        <v>8</v>
      </c>
      <c r="J35" s="10"/>
      <c r="K35" s="10">
        <v>8</v>
      </c>
      <c r="L35" s="10"/>
      <c r="M35" s="34">
        <v>28</v>
      </c>
      <c r="N35" s="34"/>
      <c r="O35" s="34"/>
      <c r="P35" s="10"/>
      <c r="Q35" s="10"/>
      <c r="R35" s="10"/>
      <c r="S35" s="10"/>
      <c r="T35" s="10"/>
      <c r="U35" s="10">
        <v>21</v>
      </c>
      <c r="V35" s="10"/>
      <c r="W35" s="10"/>
      <c r="X35" s="10"/>
      <c r="Y35" s="10"/>
      <c r="Z35" s="10"/>
      <c r="AA35" s="10"/>
      <c r="AB35" s="10"/>
    </row>
    <row r="36" spans="1:28" ht="13.5">
      <c r="A36" s="9">
        <v>34</v>
      </c>
      <c r="B36" s="9"/>
      <c r="C36" s="11" t="s">
        <v>254</v>
      </c>
      <c r="D36" s="11" t="s">
        <v>889</v>
      </c>
      <c r="E36" s="12">
        <f t="shared" si="0"/>
        <v>18.333333333333332</v>
      </c>
      <c r="F36" s="13">
        <f t="shared" si="1"/>
        <v>4</v>
      </c>
      <c r="G36" s="10">
        <f>IF(F36&lt;3,2,F36)-1</f>
        <v>3</v>
      </c>
      <c r="H36" s="10">
        <f>SUM(I36:AB36)-14</f>
        <v>55</v>
      </c>
      <c r="I36" s="10"/>
      <c r="J36" s="10"/>
      <c r="K36" s="10"/>
      <c r="L36" s="10"/>
      <c r="M36" s="34">
        <v>14</v>
      </c>
      <c r="N36" s="34"/>
      <c r="O36" s="34"/>
      <c r="P36" s="10"/>
      <c r="Q36" s="10">
        <v>14</v>
      </c>
      <c r="R36" s="10"/>
      <c r="S36" s="10"/>
      <c r="T36" s="10"/>
      <c r="U36" s="10">
        <v>21</v>
      </c>
      <c r="V36" s="10"/>
      <c r="W36" s="10"/>
      <c r="X36" s="10"/>
      <c r="Y36" s="10"/>
      <c r="Z36" s="10">
        <v>20</v>
      </c>
      <c r="AA36" s="10"/>
      <c r="AB36" s="10"/>
    </row>
    <row r="37" spans="1:28" ht="13.5">
      <c r="A37" s="9">
        <v>35</v>
      </c>
      <c r="B37" s="9"/>
      <c r="C37" s="31" t="s">
        <v>1023</v>
      </c>
      <c r="D37" s="32" t="s">
        <v>909</v>
      </c>
      <c r="E37" s="12">
        <f t="shared" si="0"/>
        <v>17</v>
      </c>
      <c r="F37" s="13">
        <f t="shared" si="1"/>
        <v>2</v>
      </c>
      <c r="G37" s="10">
        <f>IF(F37&lt;3,2,F37)</f>
        <v>2</v>
      </c>
      <c r="H37" s="10">
        <f>SUM(I37:AB37)</f>
        <v>34</v>
      </c>
      <c r="I37" s="10"/>
      <c r="J37" s="10"/>
      <c r="K37" s="10"/>
      <c r="L37" s="10"/>
      <c r="M37" s="34">
        <v>14</v>
      </c>
      <c r="N37" s="34"/>
      <c r="O37" s="3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>
        <v>20</v>
      </c>
      <c r="AA37" s="10"/>
      <c r="AB37" s="10"/>
    </row>
    <row r="38" spans="1:28" ht="13.5">
      <c r="A38" s="9">
        <v>36</v>
      </c>
      <c r="B38" s="9"/>
      <c r="C38" s="9" t="s">
        <v>239</v>
      </c>
      <c r="D38" s="30" t="s">
        <v>888</v>
      </c>
      <c r="E38" s="12">
        <f t="shared" si="0"/>
        <v>16.666666666666668</v>
      </c>
      <c r="F38" s="13">
        <f t="shared" si="1"/>
        <v>3</v>
      </c>
      <c r="G38" s="10">
        <f>IF(F38&lt;3,2,F38)</f>
        <v>3</v>
      </c>
      <c r="H38" s="10">
        <f>SUM(I38:AB38)</f>
        <v>50</v>
      </c>
      <c r="I38" s="10"/>
      <c r="J38" s="10"/>
      <c r="K38" s="10">
        <v>8</v>
      </c>
      <c r="L38" s="10"/>
      <c r="M38" s="34">
        <v>28</v>
      </c>
      <c r="N38" s="34"/>
      <c r="O38" s="34"/>
      <c r="P38" s="10"/>
      <c r="Q38" s="10"/>
      <c r="R38" s="10"/>
      <c r="S38" s="10"/>
      <c r="T38" s="10"/>
      <c r="U38" s="10"/>
      <c r="V38" s="10"/>
      <c r="W38" s="10"/>
      <c r="X38" s="10"/>
      <c r="Y38" s="10">
        <v>14</v>
      </c>
      <c r="Z38" s="10"/>
      <c r="AA38" s="10"/>
      <c r="AB38" s="10"/>
    </row>
    <row r="39" spans="1:28" ht="13.5">
      <c r="A39" s="9">
        <v>37</v>
      </c>
      <c r="B39" s="9"/>
      <c r="C39" s="11" t="s">
        <v>253</v>
      </c>
      <c r="D39" s="11" t="s">
        <v>889</v>
      </c>
      <c r="E39" s="12">
        <f t="shared" si="0"/>
        <v>16.333333333333332</v>
      </c>
      <c r="F39" s="13">
        <f t="shared" si="1"/>
        <v>3</v>
      </c>
      <c r="G39" s="10">
        <f>IF(F39&lt;3,2,F39)</f>
        <v>3</v>
      </c>
      <c r="H39" s="10">
        <f>SUM(I39:AB39)</f>
        <v>49</v>
      </c>
      <c r="I39" s="10"/>
      <c r="J39" s="10"/>
      <c r="K39" s="10"/>
      <c r="L39" s="10"/>
      <c r="M39" s="34">
        <v>14</v>
      </c>
      <c r="N39" s="34"/>
      <c r="O39" s="34"/>
      <c r="P39" s="10"/>
      <c r="Q39" s="10">
        <v>14</v>
      </c>
      <c r="R39" s="10"/>
      <c r="S39" s="10"/>
      <c r="T39" s="10"/>
      <c r="U39" s="10">
        <v>21</v>
      </c>
      <c r="V39" s="10"/>
      <c r="W39" s="10"/>
      <c r="X39" s="10"/>
      <c r="Y39" s="10"/>
      <c r="Z39" s="10"/>
      <c r="AA39" s="10"/>
      <c r="AB39" s="10"/>
    </row>
    <row r="40" spans="1:28" ht="13.5">
      <c r="A40" s="9">
        <v>38</v>
      </c>
      <c r="B40" s="9"/>
      <c r="C40" s="11" t="s">
        <v>246</v>
      </c>
      <c r="D40" s="30" t="s">
        <v>900</v>
      </c>
      <c r="E40" s="12">
        <f t="shared" si="0"/>
        <v>16</v>
      </c>
      <c r="F40" s="13">
        <f t="shared" si="1"/>
        <v>2</v>
      </c>
      <c r="G40" s="10">
        <f>IF(F40&lt;3,2,F40)</f>
        <v>2</v>
      </c>
      <c r="H40" s="10">
        <f>SUM(I40:AB40)</f>
        <v>32</v>
      </c>
      <c r="I40" s="10">
        <v>16</v>
      </c>
      <c r="J40" s="10"/>
      <c r="K40" s="10">
        <v>16</v>
      </c>
      <c r="L40" s="10"/>
      <c r="M40" s="34"/>
      <c r="N40" s="34"/>
      <c r="O40" s="3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5">
      <c r="A41" s="9">
        <v>39</v>
      </c>
      <c r="B41" s="9"/>
      <c r="C41" s="11" t="s">
        <v>259</v>
      </c>
      <c r="D41" s="30" t="s">
        <v>888</v>
      </c>
      <c r="E41" s="12">
        <f t="shared" si="0"/>
        <v>15.333333333333334</v>
      </c>
      <c r="F41" s="13">
        <f t="shared" si="1"/>
        <v>3</v>
      </c>
      <c r="G41" s="10">
        <f>IF(F41&lt;3,2,F41)</f>
        <v>3</v>
      </c>
      <c r="H41" s="10">
        <f>SUM(I41:AB41)</f>
        <v>46</v>
      </c>
      <c r="I41" s="10"/>
      <c r="J41" s="10"/>
      <c r="K41" s="10"/>
      <c r="L41" s="10"/>
      <c r="M41" s="34">
        <v>14</v>
      </c>
      <c r="N41" s="34"/>
      <c r="O41" s="34"/>
      <c r="P41" s="10"/>
      <c r="Q41" s="10"/>
      <c r="R41" s="10">
        <v>20</v>
      </c>
      <c r="S41" s="10"/>
      <c r="T41" s="10"/>
      <c r="U41" s="10"/>
      <c r="V41" s="10">
        <v>12</v>
      </c>
      <c r="W41" s="10"/>
      <c r="X41" s="10"/>
      <c r="Y41" s="10"/>
      <c r="Z41" s="10"/>
      <c r="AA41" s="10"/>
      <c r="AB41" s="10"/>
    </row>
    <row r="42" spans="1:28" ht="13.5">
      <c r="A42" s="9">
        <v>40</v>
      </c>
      <c r="B42" s="9"/>
      <c r="C42" s="11" t="s">
        <v>283</v>
      </c>
      <c r="D42" s="30" t="s">
        <v>888</v>
      </c>
      <c r="E42" s="12">
        <f t="shared" si="0"/>
        <v>15.333333333333334</v>
      </c>
      <c r="F42" s="13">
        <f t="shared" si="1"/>
        <v>4</v>
      </c>
      <c r="G42" s="10">
        <f>IF(F42&lt;3,2,F42)-1</f>
        <v>3</v>
      </c>
      <c r="H42" s="10">
        <f>SUM(I42:AB42)-12</f>
        <v>46</v>
      </c>
      <c r="I42" s="10"/>
      <c r="J42" s="10"/>
      <c r="K42" s="10"/>
      <c r="L42" s="10"/>
      <c r="M42" s="34">
        <v>14</v>
      </c>
      <c r="N42" s="34"/>
      <c r="O42" s="34"/>
      <c r="P42" s="10"/>
      <c r="Q42" s="10"/>
      <c r="R42" s="10">
        <v>20</v>
      </c>
      <c r="S42" s="10"/>
      <c r="T42" s="10"/>
      <c r="U42" s="10"/>
      <c r="V42" s="10">
        <v>12</v>
      </c>
      <c r="W42" s="10"/>
      <c r="X42" s="10"/>
      <c r="Y42" s="10"/>
      <c r="Z42" s="10">
        <v>12</v>
      </c>
      <c r="AA42" s="10"/>
      <c r="AB42" s="10"/>
    </row>
    <row r="43" spans="1:28" ht="13.5">
      <c r="A43" s="9">
        <v>41</v>
      </c>
      <c r="B43" s="9"/>
      <c r="C43" s="11" t="s">
        <v>289</v>
      </c>
      <c r="D43" s="11" t="s">
        <v>113</v>
      </c>
      <c r="E43" s="12">
        <f t="shared" si="0"/>
        <v>15</v>
      </c>
      <c r="F43" s="13">
        <f t="shared" si="1"/>
        <v>2</v>
      </c>
      <c r="G43" s="10">
        <f>IF(F43&lt;3,2,F43)</f>
        <v>2</v>
      </c>
      <c r="H43" s="10">
        <f>SUM(I43:AB43)</f>
        <v>30</v>
      </c>
      <c r="I43" s="10">
        <v>8</v>
      </c>
      <c r="J43" s="10"/>
      <c r="K43" s="10">
        <v>22</v>
      </c>
      <c r="L43" s="10"/>
      <c r="M43" s="34"/>
      <c r="N43" s="34"/>
      <c r="O43" s="3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3.5">
      <c r="A44" s="9">
        <v>42</v>
      </c>
      <c r="B44" s="9"/>
      <c r="C44" s="11" t="s">
        <v>278</v>
      </c>
      <c r="D44" s="9" t="s">
        <v>929</v>
      </c>
      <c r="E44" s="12">
        <f t="shared" si="0"/>
        <v>14.5</v>
      </c>
      <c r="F44" s="13">
        <f t="shared" si="1"/>
        <v>2</v>
      </c>
      <c r="G44" s="10">
        <f>IF(F44&lt;3,2,F44)</f>
        <v>2</v>
      </c>
      <c r="H44" s="10">
        <f>SUM(I44:AB44)</f>
        <v>29</v>
      </c>
      <c r="I44" s="10"/>
      <c r="J44" s="10"/>
      <c r="K44" s="10">
        <v>8</v>
      </c>
      <c r="L44" s="10"/>
      <c r="M44" s="34">
        <v>21</v>
      </c>
      <c r="N44" s="34"/>
      <c r="O44" s="3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3.5">
      <c r="A45" s="9">
        <v>43</v>
      </c>
      <c r="B45" s="9"/>
      <c r="C45" s="11" t="s">
        <v>505</v>
      </c>
      <c r="D45" s="11" t="s">
        <v>889</v>
      </c>
      <c r="E45" s="12">
        <f t="shared" si="0"/>
        <v>14.333333333333334</v>
      </c>
      <c r="F45" s="13">
        <f t="shared" si="1"/>
        <v>3</v>
      </c>
      <c r="G45" s="10">
        <f>IF(F45&lt;3,2,F45)</f>
        <v>3</v>
      </c>
      <c r="H45" s="10">
        <f>SUM(I45:AB45)</f>
        <v>43</v>
      </c>
      <c r="I45" s="10">
        <v>8</v>
      </c>
      <c r="J45" s="10"/>
      <c r="K45" s="10"/>
      <c r="L45" s="10"/>
      <c r="M45" s="34">
        <v>28</v>
      </c>
      <c r="N45" s="34"/>
      <c r="O45" s="34"/>
      <c r="P45" s="10"/>
      <c r="Q45" s="10"/>
      <c r="R45" s="10"/>
      <c r="S45" s="10"/>
      <c r="T45" s="10"/>
      <c r="U45" s="10"/>
      <c r="V45" s="10"/>
      <c r="W45" s="10">
        <v>7</v>
      </c>
      <c r="X45" s="10"/>
      <c r="Y45" s="10"/>
      <c r="Z45" s="10"/>
      <c r="AA45" s="10"/>
      <c r="AB45" s="10"/>
    </row>
    <row r="46" spans="1:28" ht="13.5">
      <c r="A46" s="9">
        <v>44</v>
      </c>
      <c r="B46" s="9"/>
      <c r="C46" s="9" t="s">
        <v>386</v>
      </c>
      <c r="D46" s="9" t="s">
        <v>387</v>
      </c>
      <c r="E46" s="12">
        <f t="shared" si="0"/>
        <v>14</v>
      </c>
      <c r="F46" s="13">
        <f t="shared" si="1"/>
        <v>2</v>
      </c>
      <c r="G46" s="10">
        <f>IF(F46&lt;3,2,F46)</f>
        <v>2</v>
      </c>
      <c r="H46" s="10">
        <f>SUM(I46:AB46)</f>
        <v>28</v>
      </c>
      <c r="I46" s="10"/>
      <c r="J46" s="10"/>
      <c r="K46" s="10"/>
      <c r="L46" s="10"/>
      <c r="M46" s="34"/>
      <c r="N46" s="34"/>
      <c r="O46" s="34"/>
      <c r="P46" s="10"/>
      <c r="Q46" s="10"/>
      <c r="R46" s="10"/>
      <c r="S46" s="10"/>
      <c r="T46" s="10"/>
      <c r="U46" s="10"/>
      <c r="V46" s="10">
        <v>12</v>
      </c>
      <c r="W46" s="10"/>
      <c r="X46" s="10"/>
      <c r="Y46" s="10"/>
      <c r="Z46" s="10">
        <v>16</v>
      </c>
      <c r="AA46" s="10"/>
      <c r="AB46" s="10"/>
    </row>
    <row r="47" spans="1:28" ht="13.5">
      <c r="A47" s="9">
        <v>45</v>
      </c>
      <c r="B47" s="9"/>
      <c r="C47" s="11" t="s">
        <v>382</v>
      </c>
      <c r="D47" s="30" t="s">
        <v>888</v>
      </c>
      <c r="E47" s="12">
        <f t="shared" si="0"/>
        <v>13.333333333333334</v>
      </c>
      <c r="F47" s="13">
        <f t="shared" si="1"/>
        <v>4</v>
      </c>
      <c r="G47" s="10">
        <f>IF(F47&lt;3,2,F47)-1</f>
        <v>3</v>
      </c>
      <c r="H47" s="10">
        <f>SUM(I47:AB47)-6</f>
        <v>40</v>
      </c>
      <c r="I47" s="10"/>
      <c r="J47" s="10"/>
      <c r="K47" s="10"/>
      <c r="L47" s="10"/>
      <c r="M47" s="34"/>
      <c r="N47" s="34">
        <v>16</v>
      </c>
      <c r="O47" s="34"/>
      <c r="P47" s="10"/>
      <c r="Q47" s="10"/>
      <c r="R47" s="10">
        <v>12</v>
      </c>
      <c r="S47" s="10"/>
      <c r="T47" s="10"/>
      <c r="U47" s="10"/>
      <c r="V47" s="10">
        <v>6</v>
      </c>
      <c r="W47" s="10"/>
      <c r="X47" s="10"/>
      <c r="Y47" s="10"/>
      <c r="Z47" s="10">
        <v>12</v>
      </c>
      <c r="AA47" s="10"/>
      <c r="AB47" s="10"/>
    </row>
    <row r="48" spans="1:28" ht="13.5">
      <c r="A48" s="9">
        <v>46</v>
      </c>
      <c r="B48" s="9"/>
      <c r="C48" s="11" t="s">
        <v>282</v>
      </c>
      <c r="D48" s="30" t="s">
        <v>900</v>
      </c>
      <c r="E48" s="12">
        <f t="shared" si="0"/>
        <v>12</v>
      </c>
      <c r="F48" s="13">
        <f t="shared" si="1"/>
        <v>2</v>
      </c>
      <c r="G48" s="10">
        <f aca="true" t="shared" si="4" ref="G48:G53">IF(F48&lt;3,2,F48)</f>
        <v>2</v>
      </c>
      <c r="H48" s="10">
        <f aca="true" t="shared" si="5" ref="H48:H53">SUM(I48:AB48)</f>
        <v>24</v>
      </c>
      <c r="I48" s="10">
        <v>8</v>
      </c>
      <c r="J48" s="10"/>
      <c r="K48" s="10">
        <v>16</v>
      </c>
      <c r="L48" s="10"/>
      <c r="M48" s="34"/>
      <c r="N48" s="34"/>
      <c r="O48" s="3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3.5">
      <c r="A49" s="9">
        <v>46</v>
      </c>
      <c r="B49" s="9"/>
      <c r="C49" s="11" t="s">
        <v>395</v>
      </c>
      <c r="D49" s="11" t="s">
        <v>167</v>
      </c>
      <c r="E49" s="12">
        <f t="shared" si="0"/>
        <v>12</v>
      </c>
      <c r="F49" s="13">
        <f t="shared" si="1"/>
        <v>2</v>
      </c>
      <c r="G49" s="10">
        <f t="shared" si="4"/>
        <v>2</v>
      </c>
      <c r="H49" s="10">
        <f t="shared" si="5"/>
        <v>24</v>
      </c>
      <c r="I49" s="10"/>
      <c r="J49" s="10"/>
      <c r="K49" s="10"/>
      <c r="L49" s="10"/>
      <c r="M49" s="34"/>
      <c r="N49" s="34"/>
      <c r="O49" s="34"/>
      <c r="P49" s="10"/>
      <c r="Q49" s="10"/>
      <c r="R49" s="10"/>
      <c r="S49" s="10"/>
      <c r="T49" s="10"/>
      <c r="U49" s="10"/>
      <c r="V49" s="10">
        <v>20</v>
      </c>
      <c r="W49" s="10"/>
      <c r="X49" s="10"/>
      <c r="Y49" s="10"/>
      <c r="Z49" s="10">
        <v>4</v>
      </c>
      <c r="AA49" s="10"/>
      <c r="AB49" s="10"/>
    </row>
    <row r="50" spans="1:28" ht="13.5">
      <c r="A50" s="9">
        <v>46</v>
      </c>
      <c r="B50" s="9"/>
      <c r="C50" s="11" t="s">
        <v>467</v>
      </c>
      <c r="D50" s="11" t="s">
        <v>113</v>
      </c>
      <c r="E50" s="12">
        <f t="shared" si="0"/>
        <v>12</v>
      </c>
      <c r="F50" s="13">
        <f t="shared" si="1"/>
        <v>2</v>
      </c>
      <c r="G50" s="10">
        <f t="shared" si="4"/>
        <v>2</v>
      </c>
      <c r="H50" s="10">
        <f t="shared" si="5"/>
        <v>24</v>
      </c>
      <c r="I50" s="10">
        <v>8</v>
      </c>
      <c r="J50" s="10"/>
      <c r="K50" s="10">
        <v>16</v>
      </c>
      <c r="L50" s="10"/>
      <c r="M50" s="34"/>
      <c r="N50" s="34"/>
      <c r="O50" s="3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3.5">
      <c r="A51" s="9">
        <v>46</v>
      </c>
      <c r="B51" s="9"/>
      <c r="C51" s="11" t="s">
        <v>306</v>
      </c>
      <c r="D51" s="11" t="s">
        <v>113</v>
      </c>
      <c r="E51" s="12">
        <f t="shared" si="0"/>
        <v>12</v>
      </c>
      <c r="F51" s="13">
        <f t="shared" si="1"/>
        <v>2</v>
      </c>
      <c r="G51" s="10">
        <f t="shared" si="4"/>
        <v>2</v>
      </c>
      <c r="H51" s="10">
        <f t="shared" si="5"/>
        <v>24</v>
      </c>
      <c r="I51" s="10">
        <v>8</v>
      </c>
      <c r="J51" s="10"/>
      <c r="K51" s="10">
        <v>16</v>
      </c>
      <c r="L51" s="10"/>
      <c r="M51" s="34"/>
      <c r="N51" s="34"/>
      <c r="O51" s="3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3.5">
      <c r="A52" s="9">
        <v>46</v>
      </c>
      <c r="B52" s="9"/>
      <c r="C52" s="11" t="s">
        <v>273</v>
      </c>
      <c r="D52" s="11" t="s">
        <v>113</v>
      </c>
      <c r="E52" s="12">
        <f t="shared" si="0"/>
        <v>12</v>
      </c>
      <c r="F52" s="13">
        <f t="shared" si="1"/>
        <v>2</v>
      </c>
      <c r="G52" s="10">
        <f t="shared" si="4"/>
        <v>2</v>
      </c>
      <c r="H52" s="10">
        <f t="shared" si="5"/>
        <v>24</v>
      </c>
      <c r="I52" s="10">
        <v>16</v>
      </c>
      <c r="J52" s="10"/>
      <c r="K52" s="10">
        <v>8</v>
      </c>
      <c r="L52" s="10"/>
      <c r="M52" s="34"/>
      <c r="N52" s="34"/>
      <c r="O52" s="3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3.5">
      <c r="A53" s="9">
        <v>46</v>
      </c>
      <c r="B53" s="9"/>
      <c r="C53" s="11" t="s">
        <v>803</v>
      </c>
      <c r="D53" s="30" t="s">
        <v>898</v>
      </c>
      <c r="E53" s="12">
        <f t="shared" si="0"/>
        <v>12</v>
      </c>
      <c r="F53" s="13">
        <f t="shared" si="1"/>
        <v>2</v>
      </c>
      <c r="G53" s="10">
        <f t="shared" si="4"/>
        <v>2</v>
      </c>
      <c r="H53" s="10">
        <f t="shared" si="5"/>
        <v>24</v>
      </c>
      <c r="I53" s="10"/>
      <c r="J53" s="10"/>
      <c r="K53" s="10"/>
      <c r="L53" s="10"/>
      <c r="M53" s="34"/>
      <c r="N53" s="34"/>
      <c r="O53" s="34"/>
      <c r="P53" s="10"/>
      <c r="Q53" s="10"/>
      <c r="R53" s="10"/>
      <c r="S53" s="10"/>
      <c r="T53" s="10"/>
      <c r="U53" s="10"/>
      <c r="V53" s="10">
        <v>20</v>
      </c>
      <c r="W53" s="10"/>
      <c r="X53" s="10"/>
      <c r="Y53" s="10"/>
      <c r="Z53" s="10">
        <v>4</v>
      </c>
      <c r="AA53" s="10"/>
      <c r="AB53" s="10"/>
    </row>
    <row r="54" spans="1:28" ht="13.5">
      <c r="A54" s="9">
        <v>52</v>
      </c>
      <c r="B54" s="9"/>
      <c r="C54" s="9" t="s">
        <v>797</v>
      </c>
      <c r="D54" s="31" t="s">
        <v>903</v>
      </c>
      <c r="E54" s="12">
        <f t="shared" si="0"/>
        <v>12</v>
      </c>
      <c r="F54" s="13">
        <f t="shared" si="1"/>
        <v>4</v>
      </c>
      <c r="G54" s="10">
        <f>IF(F54&lt;3,2,F54)-1</f>
        <v>3</v>
      </c>
      <c r="H54" s="10">
        <f>SUM(I54:AB54)-7</f>
        <v>36</v>
      </c>
      <c r="I54" s="10"/>
      <c r="J54" s="10"/>
      <c r="K54" s="10"/>
      <c r="L54" s="10"/>
      <c r="M54" s="34"/>
      <c r="N54" s="34">
        <v>12</v>
      </c>
      <c r="O54" s="34"/>
      <c r="P54" s="10"/>
      <c r="Q54" s="10"/>
      <c r="R54" s="10">
        <v>8</v>
      </c>
      <c r="S54" s="10"/>
      <c r="T54" s="10"/>
      <c r="U54" s="10"/>
      <c r="V54" s="10">
        <v>16</v>
      </c>
      <c r="W54" s="10"/>
      <c r="X54" s="10"/>
      <c r="Y54" s="10"/>
      <c r="Z54" s="10"/>
      <c r="AA54" s="10">
        <v>7</v>
      </c>
      <c r="AB54" s="10"/>
    </row>
    <row r="55" spans="1:28" ht="13.5">
      <c r="A55" s="9">
        <v>52</v>
      </c>
      <c r="B55" s="9"/>
      <c r="C55" s="9" t="s">
        <v>413</v>
      </c>
      <c r="D55" s="31" t="s">
        <v>903</v>
      </c>
      <c r="E55" s="12">
        <f t="shared" si="0"/>
        <v>12</v>
      </c>
      <c r="F55" s="13">
        <f t="shared" si="1"/>
        <v>4</v>
      </c>
      <c r="G55" s="10">
        <f>IF(F55&lt;3,2,F55)-1</f>
        <v>3</v>
      </c>
      <c r="H55" s="10">
        <f>SUM(I55:AB55)-7</f>
        <v>36</v>
      </c>
      <c r="I55" s="10"/>
      <c r="J55" s="10"/>
      <c r="K55" s="10"/>
      <c r="L55" s="10"/>
      <c r="M55" s="34"/>
      <c r="N55" s="34">
        <v>12</v>
      </c>
      <c r="O55" s="34"/>
      <c r="P55" s="10"/>
      <c r="Q55" s="10"/>
      <c r="R55" s="10">
        <v>8</v>
      </c>
      <c r="S55" s="10"/>
      <c r="T55" s="10"/>
      <c r="U55" s="10"/>
      <c r="V55" s="10">
        <v>16</v>
      </c>
      <c r="W55" s="10"/>
      <c r="X55" s="10"/>
      <c r="Y55" s="10"/>
      <c r="Z55" s="10"/>
      <c r="AA55" s="10">
        <v>7</v>
      </c>
      <c r="AB55" s="10"/>
    </row>
    <row r="56" spans="1:28" ht="13.5">
      <c r="A56" s="9">
        <v>54</v>
      </c>
      <c r="B56" s="9"/>
      <c r="C56" s="11" t="s">
        <v>784</v>
      </c>
      <c r="D56" s="30" t="s">
        <v>888</v>
      </c>
      <c r="E56" s="12">
        <f t="shared" si="0"/>
        <v>11.333333333333334</v>
      </c>
      <c r="F56" s="13">
        <f t="shared" si="1"/>
        <v>4</v>
      </c>
      <c r="G56" s="10">
        <f>IF(F56&lt;3,2,F56)-1</f>
        <v>3</v>
      </c>
      <c r="H56" s="10">
        <f>SUM(I56:AB56)-6</f>
        <v>34</v>
      </c>
      <c r="I56" s="10"/>
      <c r="J56" s="10"/>
      <c r="K56" s="10"/>
      <c r="L56" s="10"/>
      <c r="M56" s="34"/>
      <c r="N56" s="34">
        <v>16</v>
      </c>
      <c r="O56" s="34"/>
      <c r="P56" s="10"/>
      <c r="Q56" s="10"/>
      <c r="R56" s="10">
        <v>12</v>
      </c>
      <c r="S56" s="10"/>
      <c r="T56" s="10"/>
      <c r="U56" s="10"/>
      <c r="V56" s="10">
        <v>6</v>
      </c>
      <c r="W56" s="10"/>
      <c r="X56" s="10"/>
      <c r="Y56" s="10"/>
      <c r="Z56" s="10">
        <v>6</v>
      </c>
      <c r="AA56" s="10"/>
      <c r="AB56" s="10"/>
    </row>
    <row r="57" spans="1:28" ht="13.5">
      <c r="A57" s="9">
        <v>55</v>
      </c>
      <c r="B57" s="9"/>
      <c r="C57" s="9" t="s">
        <v>291</v>
      </c>
      <c r="D57" s="30" t="s">
        <v>902</v>
      </c>
      <c r="E57" s="12">
        <f t="shared" si="0"/>
        <v>11</v>
      </c>
      <c r="F57" s="13">
        <f t="shared" si="1"/>
        <v>1</v>
      </c>
      <c r="G57" s="10">
        <f aca="true" t="shared" si="6" ref="G57:G84">IF(F57&lt;3,2,F57)</f>
        <v>2</v>
      </c>
      <c r="H57" s="10">
        <f aca="true" t="shared" si="7" ref="H57:H84">SUM(I57:AB57)</f>
        <v>22</v>
      </c>
      <c r="I57" s="10">
        <v>22</v>
      </c>
      <c r="J57" s="10"/>
      <c r="K57" s="10"/>
      <c r="L57" s="10"/>
      <c r="M57" s="34"/>
      <c r="N57" s="34"/>
      <c r="O57" s="3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3.5">
      <c r="A58" s="9">
        <v>55</v>
      </c>
      <c r="B58" s="9"/>
      <c r="C58" s="11" t="s">
        <v>292</v>
      </c>
      <c r="D58" s="30" t="s">
        <v>900</v>
      </c>
      <c r="E58" s="12">
        <f t="shared" si="0"/>
        <v>11</v>
      </c>
      <c r="F58" s="13">
        <f t="shared" si="1"/>
        <v>1</v>
      </c>
      <c r="G58" s="10">
        <f t="shared" si="6"/>
        <v>2</v>
      </c>
      <c r="H58" s="10">
        <f t="shared" si="7"/>
        <v>22</v>
      </c>
      <c r="I58" s="10"/>
      <c r="J58" s="10"/>
      <c r="K58" s="10">
        <v>22</v>
      </c>
      <c r="L58" s="10"/>
      <c r="M58" s="34"/>
      <c r="N58" s="34"/>
      <c r="O58" s="3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3.5">
      <c r="A59" s="9">
        <v>55</v>
      </c>
      <c r="B59" s="9"/>
      <c r="C59" s="9" t="s">
        <v>272</v>
      </c>
      <c r="D59" s="30" t="s">
        <v>898</v>
      </c>
      <c r="E59" s="12">
        <f t="shared" si="0"/>
        <v>11</v>
      </c>
      <c r="F59" s="13">
        <f t="shared" si="1"/>
        <v>1</v>
      </c>
      <c r="G59" s="10">
        <f t="shared" si="6"/>
        <v>2</v>
      </c>
      <c r="H59" s="10">
        <f t="shared" si="7"/>
        <v>22</v>
      </c>
      <c r="I59" s="10"/>
      <c r="J59" s="10"/>
      <c r="K59" s="10">
        <v>22</v>
      </c>
      <c r="L59" s="10"/>
      <c r="M59" s="34"/>
      <c r="N59" s="34"/>
      <c r="O59" s="3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3.5">
      <c r="A60" s="9">
        <v>55</v>
      </c>
      <c r="B60" s="9"/>
      <c r="C60" s="11" t="s">
        <v>288</v>
      </c>
      <c r="D60" s="30" t="s">
        <v>898</v>
      </c>
      <c r="E60" s="12">
        <f t="shared" si="0"/>
        <v>11</v>
      </c>
      <c r="F60" s="13">
        <f t="shared" si="1"/>
        <v>1</v>
      </c>
      <c r="G60" s="10">
        <f t="shared" si="6"/>
        <v>2</v>
      </c>
      <c r="H60" s="10">
        <f t="shared" si="7"/>
        <v>22</v>
      </c>
      <c r="I60" s="10"/>
      <c r="J60" s="10"/>
      <c r="K60" s="10">
        <v>22</v>
      </c>
      <c r="L60" s="10"/>
      <c r="M60" s="34"/>
      <c r="N60" s="34"/>
      <c r="O60" s="3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3.5">
      <c r="A61" s="9">
        <v>59</v>
      </c>
      <c r="B61" s="9"/>
      <c r="C61" s="30" t="s">
        <v>1011</v>
      </c>
      <c r="D61" s="9" t="s">
        <v>893</v>
      </c>
      <c r="E61" s="12">
        <f t="shared" si="0"/>
        <v>10</v>
      </c>
      <c r="F61" s="13">
        <f t="shared" si="1"/>
        <v>1</v>
      </c>
      <c r="G61" s="10">
        <f t="shared" si="6"/>
        <v>2</v>
      </c>
      <c r="H61" s="10">
        <f t="shared" si="7"/>
        <v>20</v>
      </c>
      <c r="I61" s="10"/>
      <c r="J61" s="10"/>
      <c r="K61" s="10"/>
      <c r="L61" s="10"/>
      <c r="M61" s="34"/>
      <c r="N61" s="34">
        <v>20</v>
      </c>
      <c r="O61" s="3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3.5">
      <c r="A62" s="9">
        <v>59</v>
      </c>
      <c r="B62" s="9"/>
      <c r="C62" s="30" t="s">
        <v>1010</v>
      </c>
      <c r="D62" s="11" t="s">
        <v>889</v>
      </c>
      <c r="E62" s="12">
        <f t="shared" si="0"/>
        <v>10</v>
      </c>
      <c r="F62" s="13">
        <f t="shared" si="1"/>
        <v>1</v>
      </c>
      <c r="G62" s="10">
        <f t="shared" si="6"/>
        <v>2</v>
      </c>
      <c r="H62" s="10">
        <f t="shared" si="7"/>
        <v>20</v>
      </c>
      <c r="I62" s="10"/>
      <c r="J62" s="10"/>
      <c r="K62" s="10"/>
      <c r="L62" s="10"/>
      <c r="M62" s="34"/>
      <c r="N62" s="34">
        <v>20</v>
      </c>
      <c r="O62" s="3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3.5">
      <c r="A63" s="9">
        <v>61</v>
      </c>
      <c r="B63" s="9"/>
      <c r="C63" s="9" t="s">
        <v>428</v>
      </c>
      <c r="D63" s="30" t="s">
        <v>902</v>
      </c>
      <c r="E63" s="12">
        <f t="shared" si="0"/>
        <v>8.366666666666667</v>
      </c>
      <c r="F63" s="13">
        <f t="shared" si="1"/>
        <v>3</v>
      </c>
      <c r="G63" s="10">
        <f t="shared" si="6"/>
        <v>3</v>
      </c>
      <c r="H63" s="10">
        <f t="shared" si="7"/>
        <v>25.1</v>
      </c>
      <c r="I63" s="10"/>
      <c r="J63" s="10"/>
      <c r="K63" s="10"/>
      <c r="L63" s="10"/>
      <c r="M63" s="34"/>
      <c r="N63" s="34"/>
      <c r="O63" s="34"/>
      <c r="P63" s="10"/>
      <c r="Q63" s="10"/>
      <c r="R63" s="10">
        <v>16</v>
      </c>
      <c r="S63" s="10"/>
      <c r="T63" s="10"/>
      <c r="U63" s="10"/>
      <c r="V63" s="10"/>
      <c r="W63" s="10">
        <v>5.6</v>
      </c>
      <c r="X63" s="10"/>
      <c r="Y63" s="10"/>
      <c r="Z63" s="10"/>
      <c r="AA63" s="10">
        <v>3.5</v>
      </c>
      <c r="AB63" s="10"/>
    </row>
    <row r="64" spans="1:28" ht="13.5">
      <c r="A64" s="9">
        <v>61</v>
      </c>
      <c r="B64" s="9"/>
      <c r="C64" s="9" t="s">
        <v>429</v>
      </c>
      <c r="D64" s="30" t="s">
        <v>902</v>
      </c>
      <c r="E64" s="12">
        <f t="shared" si="0"/>
        <v>8.366666666666667</v>
      </c>
      <c r="F64" s="13">
        <f t="shared" si="1"/>
        <v>3</v>
      </c>
      <c r="G64" s="10">
        <f t="shared" si="6"/>
        <v>3</v>
      </c>
      <c r="H64" s="10">
        <f t="shared" si="7"/>
        <v>25.1</v>
      </c>
      <c r="I64" s="10"/>
      <c r="J64" s="10"/>
      <c r="K64" s="10"/>
      <c r="L64" s="10"/>
      <c r="M64" s="34"/>
      <c r="N64" s="34"/>
      <c r="O64" s="34"/>
      <c r="P64" s="10"/>
      <c r="Q64" s="10"/>
      <c r="R64" s="10">
        <v>16</v>
      </c>
      <c r="S64" s="10"/>
      <c r="T64" s="10"/>
      <c r="U64" s="10"/>
      <c r="V64" s="10"/>
      <c r="W64" s="10">
        <v>5.6</v>
      </c>
      <c r="X64" s="10"/>
      <c r="Y64" s="10"/>
      <c r="Z64" s="10"/>
      <c r="AA64" s="10">
        <v>3.5</v>
      </c>
      <c r="AB64" s="10"/>
    </row>
    <row r="65" spans="1:28" ht="13.5">
      <c r="A65" s="9">
        <v>63</v>
      </c>
      <c r="B65" s="9"/>
      <c r="C65" s="9" t="s">
        <v>244</v>
      </c>
      <c r="D65" s="9" t="s">
        <v>895</v>
      </c>
      <c r="E65" s="12">
        <f t="shared" si="0"/>
        <v>8</v>
      </c>
      <c r="F65" s="13">
        <f t="shared" si="1"/>
        <v>1</v>
      </c>
      <c r="G65" s="10">
        <f t="shared" si="6"/>
        <v>2</v>
      </c>
      <c r="H65" s="10">
        <f t="shared" si="7"/>
        <v>16</v>
      </c>
      <c r="I65" s="10"/>
      <c r="J65" s="10"/>
      <c r="K65" s="10">
        <v>16</v>
      </c>
      <c r="L65" s="10"/>
      <c r="M65" s="34"/>
      <c r="N65" s="34"/>
      <c r="O65" s="3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3.5">
      <c r="A66" s="9">
        <v>63</v>
      </c>
      <c r="B66" s="9"/>
      <c r="C66" s="9" t="s">
        <v>424</v>
      </c>
      <c r="D66" s="9" t="s">
        <v>387</v>
      </c>
      <c r="E66" s="12">
        <f t="shared" si="0"/>
        <v>8</v>
      </c>
      <c r="F66" s="13">
        <f t="shared" si="1"/>
        <v>1</v>
      </c>
      <c r="G66" s="10">
        <f t="shared" si="6"/>
        <v>2</v>
      </c>
      <c r="H66" s="10">
        <f t="shared" si="7"/>
        <v>16</v>
      </c>
      <c r="I66" s="10"/>
      <c r="J66" s="10"/>
      <c r="K66" s="10"/>
      <c r="L66" s="10"/>
      <c r="M66" s="34"/>
      <c r="N66" s="34"/>
      <c r="O66" s="3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>
        <v>16</v>
      </c>
      <c r="AA66" s="10"/>
      <c r="AB66" s="10"/>
    </row>
    <row r="67" spans="1:28" ht="13.5">
      <c r="A67" s="9">
        <v>63</v>
      </c>
      <c r="B67" s="9"/>
      <c r="C67" s="9" t="s">
        <v>238</v>
      </c>
      <c r="D67" s="11" t="s">
        <v>889</v>
      </c>
      <c r="E67" s="12">
        <f aca="true" t="shared" si="8" ref="E67:E130">H67/G67</f>
        <v>8</v>
      </c>
      <c r="F67" s="13">
        <f aca="true" t="shared" si="9" ref="F67:F130">COUNT(I67:AB67)</f>
        <v>1</v>
      </c>
      <c r="G67" s="10">
        <f t="shared" si="6"/>
        <v>2</v>
      </c>
      <c r="H67" s="10">
        <f t="shared" si="7"/>
        <v>16</v>
      </c>
      <c r="I67" s="10"/>
      <c r="J67" s="10"/>
      <c r="K67" s="10">
        <v>16</v>
      </c>
      <c r="L67" s="10"/>
      <c r="M67" s="34"/>
      <c r="N67" s="34"/>
      <c r="O67" s="3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3.5">
      <c r="A68" s="9">
        <v>63</v>
      </c>
      <c r="B68" s="9"/>
      <c r="C68" s="9" t="s">
        <v>228</v>
      </c>
      <c r="D68" s="11" t="s">
        <v>889</v>
      </c>
      <c r="E68" s="12">
        <f t="shared" si="8"/>
        <v>8</v>
      </c>
      <c r="F68" s="13">
        <f t="shared" si="9"/>
        <v>1</v>
      </c>
      <c r="G68" s="10">
        <f t="shared" si="6"/>
        <v>2</v>
      </c>
      <c r="H68" s="10">
        <f t="shared" si="7"/>
        <v>16</v>
      </c>
      <c r="I68" s="10"/>
      <c r="J68" s="10"/>
      <c r="K68" s="10">
        <v>16</v>
      </c>
      <c r="L68" s="10"/>
      <c r="M68" s="34"/>
      <c r="N68" s="34"/>
      <c r="O68" s="3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3.5">
      <c r="A69" s="9">
        <v>63</v>
      </c>
      <c r="B69" s="9"/>
      <c r="C69" s="9" t="s">
        <v>1004</v>
      </c>
      <c r="D69" s="9" t="s">
        <v>901</v>
      </c>
      <c r="E69" s="12">
        <f t="shared" si="8"/>
        <v>8</v>
      </c>
      <c r="F69" s="13">
        <f t="shared" si="9"/>
        <v>1</v>
      </c>
      <c r="G69" s="10">
        <f t="shared" si="6"/>
        <v>2</v>
      </c>
      <c r="H69" s="10">
        <f t="shared" si="7"/>
        <v>16</v>
      </c>
      <c r="I69" s="10"/>
      <c r="J69" s="10"/>
      <c r="K69" s="10">
        <v>16</v>
      </c>
      <c r="L69" s="10"/>
      <c r="M69" s="34"/>
      <c r="N69" s="34"/>
      <c r="O69" s="3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3.5">
      <c r="A70" s="9">
        <v>63</v>
      </c>
      <c r="B70" s="9"/>
      <c r="C70" s="11" t="s">
        <v>224</v>
      </c>
      <c r="D70" s="30" t="s">
        <v>900</v>
      </c>
      <c r="E70" s="12">
        <f t="shared" si="8"/>
        <v>8</v>
      </c>
      <c r="F70" s="13">
        <f t="shared" si="9"/>
        <v>1</v>
      </c>
      <c r="G70" s="10">
        <f t="shared" si="6"/>
        <v>2</v>
      </c>
      <c r="H70" s="10">
        <f t="shared" si="7"/>
        <v>16</v>
      </c>
      <c r="I70" s="10"/>
      <c r="J70" s="10"/>
      <c r="K70" s="10">
        <v>16</v>
      </c>
      <c r="L70" s="10"/>
      <c r="M70" s="34"/>
      <c r="N70" s="34"/>
      <c r="O70" s="3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3.5">
      <c r="A71" s="9">
        <v>63</v>
      </c>
      <c r="B71" s="9"/>
      <c r="C71" s="11" t="s">
        <v>280</v>
      </c>
      <c r="D71" s="11" t="s">
        <v>113</v>
      </c>
      <c r="E71" s="12">
        <f t="shared" si="8"/>
        <v>8</v>
      </c>
      <c r="F71" s="13">
        <f t="shared" si="9"/>
        <v>1</v>
      </c>
      <c r="G71" s="10">
        <f t="shared" si="6"/>
        <v>2</v>
      </c>
      <c r="H71" s="10">
        <f t="shared" si="7"/>
        <v>16</v>
      </c>
      <c r="I71" s="10">
        <v>16</v>
      </c>
      <c r="J71" s="10"/>
      <c r="K71" s="10"/>
      <c r="L71" s="10"/>
      <c r="M71" s="34"/>
      <c r="N71" s="34"/>
      <c r="O71" s="3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3.5">
      <c r="A72" s="9">
        <v>63</v>
      </c>
      <c r="B72" s="9"/>
      <c r="C72" s="11" t="s">
        <v>242</v>
      </c>
      <c r="D72" s="11" t="s">
        <v>113</v>
      </c>
      <c r="E72" s="12">
        <f t="shared" si="8"/>
        <v>8</v>
      </c>
      <c r="F72" s="13">
        <f t="shared" si="9"/>
        <v>1</v>
      </c>
      <c r="G72" s="10">
        <f t="shared" si="6"/>
        <v>2</v>
      </c>
      <c r="H72" s="10">
        <f t="shared" si="7"/>
        <v>16</v>
      </c>
      <c r="I72" s="10">
        <v>16</v>
      </c>
      <c r="J72" s="10"/>
      <c r="K72" s="10"/>
      <c r="L72" s="10"/>
      <c r="M72" s="34"/>
      <c r="N72" s="34"/>
      <c r="O72" s="3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3.5">
      <c r="A73" s="9">
        <v>71</v>
      </c>
      <c r="B73" s="9"/>
      <c r="C73" s="11" t="s">
        <v>266</v>
      </c>
      <c r="D73" s="31" t="s">
        <v>903</v>
      </c>
      <c r="E73" s="12">
        <f t="shared" si="8"/>
        <v>8</v>
      </c>
      <c r="F73" s="13">
        <f t="shared" si="9"/>
        <v>2</v>
      </c>
      <c r="G73" s="10">
        <f t="shared" si="6"/>
        <v>2</v>
      </c>
      <c r="H73" s="10">
        <f t="shared" si="7"/>
        <v>16</v>
      </c>
      <c r="I73" s="10"/>
      <c r="J73" s="10"/>
      <c r="K73" s="10"/>
      <c r="L73" s="10"/>
      <c r="M73" s="34"/>
      <c r="N73" s="34"/>
      <c r="O73" s="34"/>
      <c r="P73" s="10"/>
      <c r="Q73" s="10"/>
      <c r="R73" s="10"/>
      <c r="S73" s="10"/>
      <c r="T73" s="10"/>
      <c r="U73" s="10"/>
      <c r="V73" s="10">
        <v>4</v>
      </c>
      <c r="W73" s="10"/>
      <c r="X73" s="10"/>
      <c r="Y73" s="10"/>
      <c r="Z73" s="10">
        <v>12</v>
      </c>
      <c r="AA73" s="10"/>
      <c r="AB73" s="10"/>
    </row>
    <row r="74" spans="1:28" ht="13.5">
      <c r="A74" s="9">
        <v>71</v>
      </c>
      <c r="B74" s="9"/>
      <c r="C74" s="11" t="s">
        <v>466</v>
      </c>
      <c r="D74" s="11" t="s">
        <v>113</v>
      </c>
      <c r="E74" s="12">
        <f t="shared" si="8"/>
        <v>8</v>
      </c>
      <c r="F74" s="13">
        <f t="shared" si="9"/>
        <v>2</v>
      </c>
      <c r="G74" s="10">
        <f t="shared" si="6"/>
        <v>2</v>
      </c>
      <c r="H74" s="10">
        <f t="shared" si="7"/>
        <v>16</v>
      </c>
      <c r="I74" s="10">
        <v>8</v>
      </c>
      <c r="J74" s="10"/>
      <c r="K74" s="10">
        <v>8</v>
      </c>
      <c r="L74" s="10"/>
      <c r="M74" s="34"/>
      <c r="N74" s="34"/>
      <c r="O74" s="3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3.5">
      <c r="A75" s="9">
        <v>71</v>
      </c>
      <c r="B75" s="9"/>
      <c r="C75" s="11" t="s">
        <v>307</v>
      </c>
      <c r="D75" s="11" t="s">
        <v>113</v>
      </c>
      <c r="E75" s="12">
        <f t="shared" si="8"/>
        <v>8</v>
      </c>
      <c r="F75" s="13">
        <f t="shared" si="9"/>
        <v>2</v>
      </c>
      <c r="G75" s="10">
        <f t="shared" si="6"/>
        <v>2</v>
      </c>
      <c r="H75" s="10">
        <f t="shared" si="7"/>
        <v>16</v>
      </c>
      <c r="I75" s="10">
        <v>8</v>
      </c>
      <c r="J75" s="10"/>
      <c r="K75" s="10">
        <v>8</v>
      </c>
      <c r="L75" s="10"/>
      <c r="M75" s="34"/>
      <c r="N75" s="34"/>
      <c r="O75" s="3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3.5">
      <c r="A76" s="9">
        <v>71</v>
      </c>
      <c r="B76" s="9"/>
      <c r="C76" s="11" t="s">
        <v>305</v>
      </c>
      <c r="D76" s="11" t="s">
        <v>113</v>
      </c>
      <c r="E76" s="12">
        <f t="shared" si="8"/>
        <v>8</v>
      </c>
      <c r="F76" s="13">
        <f t="shared" si="9"/>
        <v>2</v>
      </c>
      <c r="G76" s="10">
        <f t="shared" si="6"/>
        <v>2</v>
      </c>
      <c r="H76" s="10">
        <f t="shared" si="7"/>
        <v>16</v>
      </c>
      <c r="I76" s="10">
        <v>8</v>
      </c>
      <c r="J76" s="10"/>
      <c r="K76" s="10">
        <v>8</v>
      </c>
      <c r="L76" s="10"/>
      <c r="M76" s="34"/>
      <c r="N76" s="34"/>
      <c r="O76" s="3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3.5">
      <c r="A77" s="9">
        <v>75</v>
      </c>
      <c r="B77" s="9"/>
      <c r="C77" s="11" t="s">
        <v>504</v>
      </c>
      <c r="D77" s="11" t="s">
        <v>889</v>
      </c>
      <c r="E77" s="12">
        <f t="shared" si="8"/>
        <v>7.5</v>
      </c>
      <c r="F77" s="13">
        <f t="shared" si="9"/>
        <v>2</v>
      </c>
      <c r="G77" s="10">
        <f t="shared" si="6"/>
        <v>2</v>
      </c>
      <c r="H77" s="10">
        <f t="shared" si="7"/>
        <v>15</v>
      </c>
      <c r="I77" s="10">
        <v>8</v>
      </c>
      <c r="J77" s="10"/>
      <c r="K77" s="10"/>
      <c r="L77" s="10"/>
      <c r="M77" s="34"/>
      <c r="N77" s="34"/>
      <c r="O77" s="34"/>
      <c r="P77" s="10"/>
      <c r="Q77" s="10"/>
      <c r="R77" s="10"/>
      <c r="S77" s="10"/>
      <c r="T77" s="10"/>
      <c r="U77" s="10"/>
      <c r="V77" s="10"/>
      <c r="W77" s="10">
        <v>7</v>
      </c>
      <c r="X77" s="10"/>
      <c r="Y77" s="10"/>
      <c r="Z77" s="10"/>
      <c r="AA77" s="10"/>
      <c r="AB77" s="10"/>
    </row>
    <row r="78" spans="1:28" ht="13.5">
      <c r="A78" s="9">
        <v>76</v>
      </c>
      <c r="B78" s="9"/>
      <c r="C78" s="11" t="s">
        <v>269</v>
      </c>
      <c r="D78" s="35" t="s">
        <v>1012</v>
      </c>
      <c r="E78" s="12">
        <f t="shared" si="8"/>
        <v>7.333333333333333</v>
      </c>
      <c r="F78" s="13">
        <f t="shared" si="9"/>
        <v>3</v>
      </c>
      <c r="G78" s="10">
        <f t="shared" si="6"/>
        <v>3</v>
      </c>
      <c r="H78" s="10">
        <f t="shared" si="7"/>
        <v>22</v>
      </c>
      <c r="I78" s="10"/>
      <c r="J78" s="10"/>
      <c r="K78" s="10"/>
      <c r="L78" s="10"/>
      <c r="M78" s="34"/>
      <c r="N78" s="34">
        <v>6</v>
      </c>
      <c r="O78" s="34"/>
      <c r="P78" s="10"/>
      <c r="Q78" s="10"/>
      <c r="R78" s="10"/>
      <c r="S78" s="10"/>
      <c r="T78" s="10"/>
      <c r="U78" s="10"/>
      <c r="V78" s="10">
        <v>4</v>
      </c>
      <c r="W78" s="10"/>
      <c r="X78" s="10"/>
      <c r="Y78" s="10"/>
      <c r="Z78" s="10">
        <v>12</v>
      </c>
      <c r="AA78" s="10"/>
      <c r="AB78" s="10"/>
    </row>
    <row r="79" spans="1:28" ht="13.5">
      <c r="A79" s="9">
        <v>77</v>
      </c>
      <c r="B79" s="9"/>
      <c r="C79" s="9" t="s">
        <v>380</v>
      </c>
      <c r="D79" s="9" t="s">
        <v>381</v>
      </c>
      <c r="E79" s="12">
        <f t="shared" si="8"/>
        <v>7</v>
      </c>
      <c r="F79" s="13">
        <f t="shared" si="9"/>
        <v>1</v>
      </c>
      <c r="G79" s="10">
        <f t="shared" si="6"/>
        <v>2</v>
      </c>
      <c r="H79" s="10">
        <f t="shared" si="7"/>
        <v>14</v>
      </c>
      <c r="I79" s="10"/>
      <c r="J79" s="10"/>
      <c r="K79" s="10"/>
      <c r="L79" s="10"/>
      <c r="M79" s="34"/>
      <c r="N79" s="34"/>
      <c r="O79" s="34"/>
      <c r="P79" s="10"/>
      <c r="Q79" s="10"/>
      <c r="R79" s="10"/>
      <c r="S79" s="10"/>
      <c r="T79" s="10"/>
      <c r="U79" s="10">
        <v>14</v>
      </c>
      <c r="V79" s="10"/>
      <c r="W79" s="10"/>
      <c r="X79" s="10"/>
      <c r="Y79" s="10"/>
      <c r="Z79" s="10"/>
      <c r="AA79" s="10"/>
      <c r="AB79" s="10"/>
    </row>
    <row r="80" spans="1:28" ht="13.5">
      <c r="A80" s="9">
        <v>77</v>
      </c>
      <c r="B80" s="9"/>
      <c r="C80" s="11" t="s">
        <v>500</v>
      </c>
      <c r="D80" s="9" t="s">
        <v>381</v>
      </c>
      <c r="E80" s="12">
        <f t="shared" si="8"/>
        <v>7</v>
      </c>
      <c r="F80" s="13">
        <f t="shared" si="9"/>
        <v>1</v>
      </c>
      <c r="G80" s="10">
        <f t="shared" si="6"/>
        <v>2</v>
      </c>
      <c r="H80" s="10">
        <f t="shared" si="7"/>
        <v>14</v>
      </c>
      <c r="I80" s="10"/>
      <c r="J80" s="10"/>
      <c r="K80" s="10"/>
      <c r="L80" s="10"/>
      <c r="M80" s="34"/>
      <c r="N80" s="34"/>
      <c r="O80" s="34"/>
      <c r="P80" s="10"/>
      <c r="Q80" s="10"/>
      <c r="R80" s="10"/>
      <c r="S80" s="10"/>
      <c r="T80" s="10"/>
      <c r="U80" s="10">
        <v>14</v>
      </c>
      <c r="V80" s="10"/>
      <c r="W80" s="10"/>
      <c r="X80" s="10"/>
      <c r="Y80" s="10"/>
      <c r="Z80" s="10"/>
      <c r="AA80" s="10"/>
      <c r="AB80" s="10"/>
    </row>
    <row r="81" spans="1:28" ht="13.5">
      <c r="A81" s="9">
        <v>77</v>
      </c>
      <c r="B81" s="9"/>
      <c r="C81" s="30" t="s">
        <v>1009</v>
      </c>
      <c r="D81" s="9" t="s">
        <v>909</v>
      </c>
      <c r="E81" s="12">
        <f t="shared" si="8"/>
        <v>7</v>
      </c>
      <c r="F81" s="13">
        <f t="shared" si="9"/>
        <v>1</v>
      </c>
      <c r="G81" s="10">
        <f t="shared" si="6"/>
        <v>2</v>
      </c>
      <c r="H81" s="10">
        <f t="shared" si="7"/>
        <v>14</v>
      </c>
      <c r="I81" s="10"/>
      <c r="J81" s="10"/>
      <c r="K81" s="10"/>
      <c r="L81" s="10"/>
      <c r="M81" s="34">
        <v>14</v>
      </c>
      <c r="N81" s="34"/>
      <c r="O81" s="3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3.5">
      <c r="A82" s="9">
        <v>77</v>
      </c>
      <c r="B82" s="9"/>
      <c r="C82" s="11" t="s">
        <v>383</v>
      </c>
      <c r="D82" s="30" t="s">
        <v>888</v>
      </c>
      <c r="E82" s="12">
        <f t="shared" si="8"/>
        <v>7</v>
      </c>
      <c r="F82" s="13">
        <f t="shared" si="9"/>
        <v>1</v>
      </c>
      <c r="G82" s="10">
        <f t="shared" si="6"/>
        <v>2</v>
      </c>
      <c r="H82" s="10">
        <f t="shared" si="7"/>
        <v>14</v>
      </c>
      <c r="I82" s="10"/>
      <c r="J82" s="10"/>
      <c r="K82" s="10"/>
      <c r="L82" s="10"/>
      <c r="M82" s="34">
        <v>14</v>
      </c>
      <c r="N82" s="34"/>
      <c r="O82" s="3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3.5">
      <c r="A83" s="9">
        <v>81</v>
      </c>
      <c r="B83" s="9"/>
      <c r="C83" s="9" t="s">
        <v>427</v>
      </c>
      <c r="D83" s="30" t="s">
        <v>902</v>
      </c>
      <c r="E83" s="12">
        <f t="shared" si="8"/>
        <v>6.566666666666666</v>
      </c>
      <c r="F83" s="13">
        <f t="shared" si="9"/>
        <v>3</v>
      </c>
      <c r="G83" s="10">
        <f t="shared" si="6"/>
        <v>3</v>
      </c>
      <c r="H83" s="10">
        <f t="shared" si="7"/>
        <v>19.7</v>
      </c>
      <c r="I83" s="10"/>
      <c r="J83" s="10"/>
      <c r="K83" s="10"/>
      <c r="L83" s="10"/>
      <c r="M83" s="34"/>
      <c r="N83" s="34"/>
      <c r="O83" s="34"/>
      <c r="P83" s="10"/>
      <c r="Q83" s="10"/>
      <c r="R83" s="10">
        <v>12</v>
      </c>
      <c r="S83" s="10"/>
      <c r="T83" s="10"/>
      <c r="U83" s="10"/>
      <c r="V83" s="10"/>
      <c r="W83" s="10">
        <v>3.5</v>
      </c>
      <c r="X83" s="10"/>
      <c r="Y83" s="10"/>
      <c r="Z83" s="10"/>
      <c r="AA83" s="10">
        <v>4.2</v>
      </c>
      <c r="AB83" s="10"/>
    </row>
    <row r="84" spans="1:28" ht="13.5">
      <c r="A84" s="9">
        <v>81</v>
      </c>
      <c r="B84" s="9"/>
      <c r="C84" s="9" t="s">
        <v>426</v>
      </c>
      <c r="D84" s="30" t="s">
        <v>902</v>
      </c>
      <c r="E84" s="12">
        <f t="shared" si="8"/>
        <v>6.566666666666666</v>
      </c>
      <c r="F84" s="13">
        <f t="shared" si="9"/>
        <v>3</v>
      </c>
      <c r="G84" s="10">
        <f t="shared" si="6"/>
        <v>3</v>
      </c>
      <c r="H84" s="10">
        <f t="shared" si="7"/>
        <v>19.7</v>
      </c>
      <c r="I84" s="10"/>
      <c r="J84" s="10"/>
      <c r="K84" s="10"/>
      <c r="L84" s="10"/>
      <c r="M84" s="34"/>
      <c r="N84" s="34"/>
      <c r="O84" s="34"/>
      <c r="P84" s="10"/>
      <c r="Q84" s="10"/>
      <c r="R84" s="10">
        <v>12</v>
      </c>
      <c r="S84" s="10"/>
      <c r="T84" s="10"/>
      <c r="U84" s="10"/>
      <c r="V84" s="10"/>
      <c r="W84" s="10">
        <v>3.5</v>
      </c>
      <c r="X84" s="10"/>
      <c r="Y84" s="10"/>
      <c r="Z84" s="10"/>
      <c r="AA84" s="10">
        <v>4.2</v>
      </c>
      <c r="AB84" s="10"/>
    </row>
    <row r="85" spans="1:28" ht="13.5">
      <c r="A85" s="9">
        <v>83</v>
      </c>
      <c r="B85" s="9"/>
      <c r="C85" s="9" t="s">
        <v>412</v>
      </c>
      <c r="D85" s="9" t="s">
        <v>410</v>
      </c>
      <c r="E85" s="12">
        <f t="shared" si="8"/>
        <v>6.533333333333334</v>
      </c>
      <c r="F85" s="13">
        <f t="shared" si="9"/>
        <v>4</v>
      </c>
      <c r="G85" s="10">
        <f>IF(F85&lt;3,2,F85)-1</f>
        <v>3</v>
      </c>
      <c r="H85" s="10">
        <f>SUM(I85:AB85)-4</f>
        <v>19.6</v>
      </c>
      <c r="I85" s="10"/>
      <c r="J85" s="10"/>
      <c r="K85" s="10"/>
      <c r="L85" s="10"/>
      <c r="M85" s="34"/>
      <c r="N85" s="34">
        <v>6</v>
      </c>
      <c r="O85" s="34"/>
      <c r="P85" s="10"/>
      <c r="Q85" s="10"/>
      <c r="R85" s="10">
        <v>8</v>
      </c>
      <c r="S85" s="10"/>
      <c r="T85" s="10"/>
      <c r="U85" s="10"/>
      <c r="V85" s="10">
        <v>4</v>
      </c>
      <c r="W85" s="10"/>
      <c r="X85" s="10"/>
      <c r="Y85" s="10"/>
      <c r="Z85" s="10"/>
      <c r="AA85" s="10">
        <v>5.6</v>
      </c>
      <c r="AB85" s="10"/>
    </row>
    <row r="86" spans="1:28" ht="13.5">
      <c r="A86" s="9">
        <v>84</v>
      </c>
      <c r="B86" s="9"/>
      <c r="C86" s="9" t="s">
        <v>385</v>
      </c>
      <c r="D86" s="9" t="s">
        <v>387</v>
      </c>
      <c r="E86" s="12">
        <f t="shared" si="8"/>
        <v>6</v>
      </c>
      <c r="F86" s="13">
        <f t="shared" si="9"/>
        <v>1</v>
      </c>
      <c r="G86" s="10">
        <f aca="true" t="shared" si="10" ref="G86:G98">IF(F86&lt;3,2,F86)</f>
        <v>2</v>
      </c>
      <c r="H86" s="10">
        <f aca="true" t="shared" si="11" ref="H86:H98">SUM(I86:AB86)</f>
        <v>12</v>
      </c>
      <c r="I86" s="10"/>
      <c r="J86" s="10"/>
      <c r="K86" s="10"/>
      <c r="L86" s="10"/>
      <c r="M86" s="34"/>
      <c r="N86" s="34"/>
      <c r="O86" s="34"/>
      <c r="P86" s="10"/>
      <c r="Q86" s="10"/>
      <c r="R86" s="10"/>
      <c r="S86" s="10"/>
      <c r="T86" s="10"/>
      <c r="U86" s="10"/>
      <c r="V86" s="10">
        <v>12</v>
      </c>
      <c r="W86" s="10"/>
      <c r="X86" s="10"/>
      <c r="Y86" s="10"/>
      <c r="Z86" s="10"/>
      <c r="AA86" s="10"/>
      <c r="AB86" s="10"/>
    </row>
    <row r="87" spans="1:28" ht="13.5">
      <c r="A87" s="9">
        <v>84</v>
      </c>
      <c r="B87" s="9"/>
      <c r="C87" s="9" t="s">
        <v>384</v>
      </c>
      <c r="D87" s="9" t="s">
        <v>381</v>
      </c>
      <c r="E87" s="12">
        <f t="shared" si="8"/>
        <v>6</v>
      </c>
      <c r="F87" s="13">
        <f t="shared" si="9"/>
        <v>1</v>
      </c>
      <c r="G87" s="10">
        <f t="shared" si="10"/>
        <v>2</v>
      </c>
      <c r="H87" s="10">
        <f t="shared" si="11"/>
        <v>12</v>
      </c>
      <c r="I87" s="10"/>
      <c r="J87" s="10"/>
      <c r="K87" s="10"/>
      <c r="L87" s="10"/>
      <c r="M87" s="34"/>
      <c r="N87" s="34">
        <v>12</v>
      </c>
      <c r="O87" s="3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3.5">
      <c r="A88" s="9">
        <v>84</v>
      </c>
      <c r="B88" s="9"/>
      <c r="C88" s="9" t="s">
        <v>802</v>
      </c>
      <c r="D88" s="9" t="s">
        <v>381</v>
      </c>
      <c r="E88" s="12">
        <f t="shared" si="8"/>
        <v>6</v>
      </c>
      <c r="F88" s="13">
        <f t="shared" si="9"/>
        <v>1</v>
      </c>
      <c r="G88" s="10">
        <f t="shared" si="10"/>
        <v>2</v>
      </c>
      <c r="H88" s="10">
        <f t="shared" si="11"/>
        <v>12</v>
      </c>
      <c r="I88" s="10"/>
      <c r="J88" s="10"/>
      <c r="K88" s="10"/>
      <c r="L88" s="10"/>
      <c r="M88" s="34"/>
      <c r="N88" s="34">
        <v>12</v>
      </c>
      <c r="O88" s="3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3.5">
      <c r="A89" s="9">
        <v>87</v>
      </c>
      <c r="B89" s="9"/>
      <c r="C89" s="11" t="s">
        <v>789</v>
      </c>
      <c r="D89" s="11" t="s">
        <v>892</v>
      </c>
      <c r="E89" s="12">
        <f t="shared" si="8"/>
        <v>6</v>
      </c>
      <c r="F89" s="13">
        <f t="shared" si="9"/>
        <v>2</v>
      </c>
      <c r="G89" s="10">
        <f t="shared" si="10"/>
        <v>2</v>
      </c>
      <c r="H89" s="10">
        <f t="shared" si="11"/>
        <v>12</v>
      </c>
      <c r="I89" s="10"/>
      <c r="J89" s="10"/>
      <c r="K89" s="10"/>
      <c r="L89" s="10"/>
      <c r="M89" s="34"/>
      <c r="N89" s="34"/>
      <c r="O89" s="34"/>
      <c r="P89" s="10"/>
      <c r="Q89" s="10"/>
      <c r="R89" s="10"/>
      <c r="S89" s="10"/>
      <c r="T89" s="10"/>
      <c r="U89" s="10"/>
      <c r="V89" s="10">
        <v>6</v>
      </c>
      <c r="W89" s="10"/>
      <c r="X89" s="10"/>
      <c r="Y89" s="10"/>
      <c r="Z89" s="10">
        <v>6</v>
      </c>
      <c r="AA89" s="10"/>
      <c r="AB89" s="10"/>
    </row>
    <row r="90" spans="1:28" ht="13.5">
      <c r="A90" s="9">
        <v>87</v>
      </c>
      <c r="B90" s="9"/>
      <c r="C90" s="9" t="s">
        <v>391</v>
      </c>
      <c r="D90" s="9" t="s">
        <v>538</v>
      </c>
      <c r="E90" s="12">
        <f t="shared" si="8"/>
        <v>6</v>
      </c>
      <c r="F90" s="13">
        <f t="shared" si="9"/>
        <v>2</v>
      </c>
      <c r="G90" s="10">
        <f t="shared" si="10"/>
        <v>2</v>
      </c>
      <c r="H90" s="10">
        <f t="shared" si="11"/>
        <v>12</v>
      </c>
      <c r="I90" s="10"/>
      <c r="J90" s="10"/>
      <c r="K90" s="10"/>
      <c r="L90" s="10"/>
      <c r="M90" s="34"/>
      <c r="N90" s="34"/>
      <c r="O90" s="34"/>
      <c r="P90" s="10"/>
      <c r="Q90" s="10"/>
      <c r="R90" s="10">
        <v>8</v>
      </c>
      <c r="S90" s="10"/>
      <c r="T90" s="10"/>
      <c r="U90" s="10"/>
      <c r="V90" s="10">
        <v>4</v>
      </c>
      <c r="W90" s="10"/>
      <c r="X90" s="10"/>
      <c r="Y90" s="10"/>
      <c r="Z90" s="10"/>
      <c r="AA90" s="10"/>
      <c r="AB90" s="10"/>
    </row>
    <row r="91" spans="1:28" ht="13.5">
      <c r="A91" s="9">
        <v>89</v>
      </c>
      <c r="B91" s="9"/>
      <c r="C91" s="11" t="s">
        <v>258</v>
      </c>
      <c r="D91" s="11" t="s">
        <v>891</v>
      </c>
      <c r="E91" s="12">
        <f t="shared" si="8"/>
        <v>6</v>
      </c>
      <c r="F91" s="13">
        <f t="shared" si="9"/>
        <v>3</v>
      </c>
      <c r="G91" s="10">
        <f t="shared" si="10"/>
        <v>3</v>
      </c>
      <c r="H91" s="10">
        <f t="shared" si="11"/>
        <v>18</v>
      </c>
      <c r="I91" s="10">
        <v>8</v>
      </c>
      <c r="J91" s="10"/>
      <c r="K91" s="10"/>
      <c r="L91" s="10"/>
      <c r="M91" s="34"/>
      <c r="N91" s="34"/>
      <c r="O91" s="34"/>
      <c r="P91" s="10"/>
      <c r="Q91" s="10"/>
      <c r="R91" s="10"/>
      <c r="S91" s="10"/>
      <c r="T91" s="10"/>
      <c r="U91" s="10"/>
      <c r="V91" s="10">
        <v>6</v>
      </c>
      <c r="W91" s="10"/>
      <c r="X91" s="10"/>
      <c r="Y91" s="10"/>
      <c r="Z91" s="10">
        <v>4</v>
      </c>
      <c r="AA91" s="10"/>
      <c r="AB91" s="10"/>
    </row>
    <row r="92" spans="1:28" ht="13.5">
      <c r="A92" s="9">
        <v>90</v>
      </c>
      <c r="B92" s="9"/>
      <c r="C92" s="11" t="s">
        <v>627</v>
      </c>
      <c r="D92" s="31" t="s">
        <v>925</v>
      </c>
      <c r="E92" s="12">
        <f t="shared" si="8"/>
        <v>5.6</v>
      </c>
      <c r="F92" s="13">
        <f t="shared" si="9"/>
        <v>2</v>
      </c>
      <c r="G92" s="10">
        <f t="shared" si="10"/>
        <v>2</v>
      </c>
      <c r="H92" s="10">
        <f t="shared" si="11"/>
        <v>11.2</v>
      </c>
      <c r="I92" s="10"/>
      <c r="J92" s="10"/>
      <c r="K92" s="10"/>
      <c r="L92" s="10"/>
      <c r="M92" s="34"/>
      <c r="N92" s="34"/>
      <c r="O92" s="34">
        <v>7</v>
      </c>
      <c r="P92" s="10"/>
      <c r="Q92" s="10"/>
      <c r="R92" s="10"/>
      <c r="S92" s="10">
        <v>4.2</v>
      </c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3.5">
      <c r="A93" s="9">
        <v>91</v>
      </c>
      <c r="B93" s="9"/>
      <c r="C93" s="11" t="s">
        <v>332</v>
      </c>
      <c r="D93" s="11" t="s">
        <v>892</v>
      </c>
      <c r="E93" s="12">
        <f t="shared" si="8"/>
        <v>5.166666666666667</v>
      </c>
      <c r="F93" s="13">
        <f t="shared" si="9"/>
        <v>3</v>
      </c>
      <c r="G93" s="10">
        <f t="shared" si="10"/>
        <v>3</v>
      </c>
      <c r="H93" s="10">
        <f t="shared" si="11"/>
        <v>15.5</v>
      </c>
      <c r="I93" s="10">
        <v>8</v>
      </c>
      <c r="J93" s="10"/>
      <c r="K93" s="10"/>
      <c r="L93" s="10"/>
      <c r="M93" s="34"/>
      <c r="N93" s="34"/>
      <c r="O93" s="34"/>
      <c r="P93" s="10"/>
      <c r="Q93" s="10"/>
      <c r="R93" s="10"/>
      <c r="S93" s="10"/>
      <c r="T93" s="10"/>
      <c r="U93" s="10">
        <v>1.5</v>
      </c>
      <c r="V93" s="10"/>
      <c r="W93" s="10"/>
      <c r="X93" s="10"/>
      <c r="Y93" s="10"/>
      <c r="Z93" s="10">
        <v>6</v>
      </c>
      <c r="AA93" s="10"/>
      <c r="AB93" s="10"/>
    </row>
    <row r="94" spans="1:28" ht="13.5">
      <c r="A94" s="9">
        <v>91</v>
      </c>
      <c r="B94" s="9"/>
      <c r="C94" s="9" t="s">
        <v>333</v>
      </c>
      <c r="D94" s="11" t="s">
        <v>892</v>
      </c>
      <c r="E94" s="12">
        <f t="shared" si="8"/>
        <v>5.166666666666667</v>
      </c>
      <c r="F94" s="13">
        <f t="shared" si="9"/>
        <v>3</v>
      </c>
      <c r="G94" s="10">
        <f t="shared" si="10"/>
        <v>3</v>
      </c>
      <c r="H94" s="10">
        <f t="shared" si="11"/>
        <v>15.5</v>
      </c>
      <c r="I94" s="10"/>
      <c r="J94" s="10"/>
      <c r="K94" s="10"/>
      <c r="L94" s="10"/>
      <c r="M94" s="34"/>
      <c r="N94" s="34"/>
      <c r="O94" s="34"/>
      <c r="P94" s="10"/>
      <c r="Q94" s="10"/>
      <c r="R94" s="10">
        <v>8</v>
      </c>
      <c r="S94" s="10"/>
      <c r="T94" s="10"/>
      <c r="U94" s="10"/>
      <c r="V94" s="10">
        <v>6</v>
      </c>
      <c r="W94" s="10"/>
      <c r="X94" s="10"/>
      <c r="Y94" s="10"/>
      <c r="Z94" s="10">
        <v>1.5</v>
      </c>
      <c r="AA94" s="10"/>
      <c r="AB94" s="10"/>
    </row>
    <row r="95" spans="1:28" ht="13.5">
      <c r="A95" s="9">
        <v>93</v>
      </c>
      <c r="B95" s="9"/>
      <c r="C95" s="9" t="s">
        <v>403</v>
      </c>
      <c r="D95" s="31" t="s">
        <v>903</v>
      </c>
      <c r="E95" s="12">
        <f t="shared" si="8"/>
        <v>4.433333333333334</v>
      </c>
      <c r="F95" s="13">
        <f t="shared" si="9"/>
        <v>3</v>
      </c>
      <c r="G95" s="10">
        <f t="shared" si="10"/>
        <v>3</v>
      </c>
      <c r="H95" s="10">
        <f t="shared" si="11"/>
        <v>13.3</v>
      </c>
      <c r="I95" s="10"/>
      <c r="J95" s="10"/>
      <c r="K95" s="10"/>
      <c r="L95" s="10"/>
      <c r="M95" s="34"/>
      <c r="N95" s="34"/>
      <c r="O95" s="34">
        <v>5.6</v>
      </c>
      <c r="P95" s="10"/>
      <c r="Q95" s="10"/>
      <c r="R95" s="10"/>
      <c r="S95" s="10"/>
      <c r="T95" s="10"/>
      <c r="U95" s="10"/>
      <c r="V95" s="10"/>
      <c r="W95" s="10">
        <v>4.2</v>
      </c>
      <c r="X95" s="10"/>
      <c r="Y95" s="10"/>
      <c r="Z95" s="10"/>
      <c r="AA95" s="10">
        <v>3.5</v>
      </c>
      <c r="AB95" s="10"/>
    </row>
    <row r="96" spans="1:28" ht="13.5">
      <c r="A96" s="9">
        <v>93</v>
      </c>
      <c r="B96" s="9"/>
      <c r="C96" s="9" t="s">
        <v>402</v>
      </c>
      <c r="D96" s="31" t="s">
        <v>903</v>
      </c>
      <c r="E96" s="12">
        <f t="shared" si="8"/>
        <v>4.433333333333334</v>
      </c>
      <c r="F96" s="13">
        <f t="shared" si="9"/>
        <v>3</v>
      </c>
      <c r="G96" s="10">
        <f t="shared" si="10"/>
        <v>3</v>
      </c>
      <c r="H96" s="10">
        <f t="shared" si="11"/>
        <v>13.3</v>
      </c>
      <c r="I96" s="10"/>
      <c r="J96" s="10"/>
      <c r="K96" s="10"/>
      <c r="L96" s="10"/>
      <c r="M96" s="34"/>
      <c r="N96" s="34"/>
      <c r="O96" s="34">
        <v>5.6</v>
      </c>
      <c r="P96" s="10"/>
      <c r="Q96" s="10"/>
      <c r="R96" s="10"/>
      <c r="S96" s="10"/>
      <c r="T96" s="10"/>
      <c r="U96" s="10"/>
      <c r="V96" s="10"/>
      <c r="W96" s="10">
        <v>4.2</v>
      </c>
      <c r="X96" s="10"/>
      <c r="Y96" s="10"/>
      <c r="Z96" s="10"/>
      <c r="AA96" s="10">
        <v>3.5</v>
      </c>
      <c r="AB96" s="10"/>
    </row>
    <row r="97" spans="1:28" ht="13.5">
      <c r="A97" s="9">
        <v>95</v>
      </c>
      <c r="B97" s="9"/>
      <c r="C97" s="11" t="s">
        <v>405</v>
      </c>
      <c r="D97" s="11" t="s">
        <v>890</v>
      </c>
      <c r="E97" s="12">
        <f t="shared" si="8"/>
        <v>4.366666666666666</v>
      </c>
      <c r="F97" s="13">
        <f t="shared" si="9"/>
        <v>3</v>
      </c>
      <c r="G97" s="10">
        <f t="shared" si="10"/>
        <v>3</v>
      </c>
      <c r="H97" s="10">
        <f t="shared" si="11"/>
        <v>13.1</v>
      </c>
      <c r="I97" s="10"/>
      <c r="J97" s="10"/>
      <c r="K97" s="10"/>
      <c r="L97" s="10"/>
      <c r="M97" s="34"/>
      <c r="N97" s="34">
        <v>4</v>
      </c>
      <c r="O97" s="34"/>
      <c r="P97" s="10"/>
      <c r="Q97" s="10"/>
      <c r="R97" s="10"/>
      <c r="S97" s="10">
        <v>7</v>
      </c>
      <c r="T97" s="10"/>
      <c r="U97" s="10"/>
      <c r="V97" s="10"/>
      <c r="W97" s="10">
        <v>2.1</v>
      </c>
      <c r="X97" s="10"/>
      <c r="Y97" s="10"/>
      <c r="Z97" s="10"/>
      <c r="AA97" s="10"/>
      <c r="AB97" s="10"/>
    </row>
    <row r="98" spans="1:28" ht="13.5">
      <c r="A98" s="9">
        <v>95</v>
      </c>
      <c r="B98" s="9"/>
      <c r="C98" s="11" t="s">
        <v>406</v>
      </c>
      <c r="D98" s="11" t="s">
        <v>890</v>
      </c>
      <c r="E98" s="12">
        <f t="shared" si="8"/>
        <v>4.366666666666666</v>
      </c>
      <c r="F98" s="13">
        <f t="shared" si="9"/>
        <v>3</v>
      </c>
      <c r="G98" s="10">
        <f t="shared" si="10"/>
        <v>3</v>
      </c>
      <c r="H98" s="10">
        <f t="shared" si="11"/>
        <v>13.1</v>
      </c>
      <c r="I98" s="10"/>
      <c r="J98" s="10"/>
      <c r="K98" s="10"/>
      <c r="L98" s="10"/>
      <c r="M98" s="34"/>
      <c r="N98" s="34">
        <v>4</v>
      </c>
      <c r="O98" s="34"/>
      <c r="P98" s="10"/>
      <c r="Q98" s="10"/>
      <c r="R98" s="10"/>
      <c r="S98" s="10">
        <v>7</v>
      </c>
      <c r="T98" s="10"/>
      <c r="U98" s="10"/>
      <c r="V98" s="10"/>
      <c r="W98" s="10">
        <v>2.1</v>
      </c>
      <c r="X98" s="10"/>
      <c r="Y98" s="10"/>
      <c r="Z98" s="10"/>
      <c r="AA98" s="10"/>
      <c r="AB98" s="10"/>
    </row>
    <row r="99" spans="1:28" ht="13.5">
      <c r="A99" s="9">
        <v>97</v>
      </c>
      <c r="B99" s="9"/>
      <c r="C99" s="11" t="s">
        <v>430</v>
      </c>
      <c r="D99" s="11" t="s">
        <v>889</v>
      </c>
      <c r="E99" s="12">
        <f t="shared" si="8"/>
        <v>4.366666666666666</v>
      </c>
      <c r="F99" s="13">
        <f t="shared" si="9"/>
        <v>4</v>
      </c>
      <c r="G99" s="10">
        <f>IF(F99&lt;3,2,F99)-1</f>
        <v>3</v>
      </c>
      <c r="H99" s="10">
        <f>SUM(I99:AB99)-2.1</f>
        <v>13.1</v>
      </c>
      <c r="I99" s="10"/>
      <c r="J99" s="10"/>
      <c r="K99" s="10"/>
      <c r="L99" s="10"/>
      <c r="M99" s="34"/>
      <c r="N99" s="34">
        <v>4</v>
      </c>
      <c r="O99" s="34"/>
      <c r="P99" s="10"/>
      <c r="Q99" s="10"/>
      <c r="R99" s="10"/>
      <c r="S99" s="10">
        <v>5.6</v>
      </c>
      <c r="T99" s="10"/>
      <c r="U99" s="10"/>
      <c r="V99" s="10"/>
      <c r="W99" s="10">
        <v>2.1</v>
      </c>
      <c r="X99" s="10"/>
      <c r="Y99" s="10"/>
      <c r="Z99" s="10"/>
      <c r="AA99" s="10">
        <v>3.5</v>
      </c>
      <c r="AB99" s="10"/>
    </row>
    <row r="100" spans="1:28" ht="13.5">
      <c r="A100" s="9">
        <v>97</v>
      </c>
      <c r="B100" s="9"/>
      <c r="C100" s="11" t="s">
        <v>431</v>
      </c>
      <c r="D100" s="11" t="s">
        <v>889</v>
      </c>
      <c r="E100" s="12">
        <f t="shared" si="8"/>
        <v>4.366666666666666</v>
      </c>
      <c r="F100" s="13">
        <f t="shared" si="9"/>
        <v>4</v>
      </c>
      <c r="G100" s="10">
        <f>IF(F100&lt;3,2,F100)-1</f>
        <v>3</v>
      </c>
      <c r="H100" s="10">
        <f>SUM(I100:AB100)-2.1</f>
        <v>13.1</v>
      </c>
      <c r="I100" s="10"/>
      <c r="J100" s="10"/>
      <c r="K100" s="10"/>
      <c r="L100" s="10"/>
      <c r="M100" s="34"/>
      <c r="N100" s="34">
        <v>4</v>
      </c>
      <c r="O100" s="34"/>
      <c r="P100" s="10"/>
      <c r="Q100" s="10"/>
      <c r="R100" s="10"/>
      <c r="S100" s="10">
        <v>5.6</v>
      </c>
      <c r="T100" s="10"/>
      <c r="U100" s="10"/>
      <c r="V100" s="10"/>
      <c r="W100" s="10">
        <v>2.1</v>
      </c>
      <c r="X100" s="10"/>
      <c r="Y100" s="10"/>
      <c r="Z100" s="10"/>
      <c r="AA100" s="10">
        <v>3.5</v>
      </c>
      <c r="AB100" s="10"/>
    </row>
    <row r="101" spans="1:28" ht="13.5">
      <c r="A101" s="9">
        <v>99</v>
      </c>
      <c r="B101" s="9"/>
      <c r="C101" s="9" t="s">
        <v>794</v>
      </c>
      <c r="D101" s="31" t="s">
        <v>903</v>
      </c>
      <c r="E101" s="12">
        <f t="shared" si="8"/>
        <v>4.2</v>
      </c>
      <c r="F101" s="13">
        <f t="shared" si="9"/>
        <v>3</v>
      </c>
      <c r="G101" s="10">
        <f aca="true" t="shared" si="12" ref="G101:G111">IF(F101&lt;3,2,F101)</f>
        <v>3</v>
      </c>
      <c r="H101" s="10">
        <f aca="true" t="shared" si="13" ref="H101:H111">SUM(I101:AB101)</f>
        <v>12.600000000000001</v>
      </c>
      <c r="I101" s="10"/>
      <c r="J101" s="10"/>
      <c r="K101" s="10"/>
      <c r="L101" s="10"/>
      <c r="M101" s="34"/>
      <c r="N101" s="34"/>
      <c r="O101" s="34">
        <v>4.2</v>
      </c>
      <c r="P101" s="10"/>
      <c r="Q101" s="10"/>
      <c r="R101" s="10"/>
      <c r="S101" s="10">
        <v>4.2</v>
      </c>
      <c r="T101" s="10"/>
      <c r="U101" s="10"/>
      <c r="V101" s="10"/>
      <c r="W101" s="10"/>
      <c r="X101" s="10"/>
      <c r="Y101" s="10"/>
      <c r="Z101" s="10"/>
      <c r="AA101" s="10">
        <v>4.2</v>
      </c>
      <c r="AB101" s="10"/>
    </row>
    <row r="102" spans="1:28" ht="13.5">
      <c r="A102" s="9">
        <v>99</v>
      </c>
      <c r="B102" s="9"/>
      <c r="C102" s="9" t="s">
        <v>399</v>
      </c>
      <c r="D102" s="31" t="s">
        <v>903</v>
      </c>
      <c r="E102" s="12">
        <f t="shared" si="8"/>
        <v>4.2</v>
      </c>
      <c r="F102" s="13">
        <f t="shared" si="9"/>
        <v>3</v>
      </c>
      <c r="G102" s="10">
        <f t="shared" si="12"/>
        <v>3</v>
      </c>
      <c r="H102" s="10">
        <f t="shared" si="13"/>
        <v>12.600000000000001</v>
      </c>
      <c r="I102" s="10"/>
      <c r="J102" s="10"/>
      <c r="K102" s="10"/>
      <c r="L102" s="10"/>
      <c r="M102" s="34"/>
      <c r="N102" s="34"/>
      <c r="O102" s="34">
        <v>4.2</v>
      </c>
      <c r="P102" s="10"/>
      <c r="Q102" s="10"/>
      <c r="R102" s="10"/>
      <c r="S102" s="10">
        <v>4.2</v>
      </c>
      <c r="T102" s="10"/>
      <c r="U102" s="10"/>
      <c r="V102" s="10"/>
      <c r="W102" s="10"/>
      <c r="X102" s="10"/>
      <c r="Y102" s="10"/>
      <c r="Z102" s="10"/>
      <c r="AA102" s="10">
        <v>4.2</v>
      </c>
      <c r="AB102" s="10"/>
    </row>
    <row r="103" spans="1:28" ht="13.5">
      <c r="A103" s="9">
        <v>101</v>
      </c>
      <c r="B103" s="9"/>
      <c r="C103" s="9" t="s">
        <v>260</v>
      </c>
      <c r="D103" s="11" t="s">
        <v>892</v>
      </c>
      <c r="E103" s="12">
        <f t="shared" si="8"/>
        <v>4</v>
      </c>
      <c r="F103" s="13">
        <f t="shared" si="9"/>
        <v>1</v>
      </c>
      <c r="G103" s="10">
        <f t="shared" si="12"/>
        <v>2</v>
      </c>
      <c r="H103" s="10">
        <f t="shared" si="13"/>
        <v>8</v>
      </c>
      <c r="I103" s="10"/>
      <c r="J103" s="10"/>
      <c r="K103" s="10"/>
      <c r="L103" s="10"/>
      <c r="M103" s="34"/>
      <c r="N103" s="34"/>
      <c r="O103" s="34"/>
      <c r="P103" s="10"/>
      <c r="Q103" s="10"/>
      <c r="R103" s="10">
        <v>8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3.5">
      <c r="A104" s="9">
        <v>101</v>
      </c>
      <c r="B104" s="9"/>
      <c r="C104" s="9" t="s">
        <v>267</v>
      </c>
      <c r="D104" s="9" t="s">
        <v>901</v>
      </c>
      <c r="E104" s="12">
        <f t="shared" si="8"/>
        <v>4</v>
      </c>
      <c r="F104" s="13">
        <f t="shared" si="9"/>
        <v>1</v>
      </c>
      <c r="G104" s="10">
        <f t="shared" si="12"/>
        <v>2</v>
      </c>
      <c r="H104" s="10">
        <f t="shared" si="13"/>
        <v>8</v>
      </c>
      <c r="I104" s="10"/>
      <c r="J104" s="10"/>
      <c r="K104" s="10">
        <v>8</v>
      </c>
      <c r="L104" s="10"/>
      <c r="M104" s="34"/>
      <c r="N104" s="34"/>
      <c r="O104" s="3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3.5">
      <c r="A105" s="9">
        <v>101</v>
      </c>
      <c r="B105" s="9"/>
      <c r="C105" s="11" t="s">
        <v>293</v>
      </c>
      <c r="D105" s="30" t="s">
        <v>900</v>
      </c>
      <c r="E105" s="12">
        <f t="shared" si="8"/>
        <v>4</v>
      </c>
      <c r="F105" s="13">
        <f t="shared" si="9"/>
        <v>1</v>
      </c>
      <c r="G105" s="10">
        <f t="shared" si="12"/>
        <v>2</v>
      </c>
      <c r="H105" s="10">
        <f t="shared" si="13"/>
        <v>8</v>
      </c>
      <c r="I105" s="10">
        <v>8</v>
      </c>
      <c r="J105" s="10"/>
      <c r="K105" s="10"/>
      <c r="L105" s="10"/>
      <c r="M105" s="34"/>
      <c r="N105" s="34"/>
      <c r="O105" s="3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3.5">
      <c r="A106" s="9">
        <v>101</v>
      </c>
      <c r="B106" s="9"/>
      <c r="C106" s="11" t="s">
        <v>1005</v>
      </c>
      <c r="D106" s="9" t="s">
        <v>716</v>
      </c>
      <c r="E106" s="12">
        <f t="shared" si="8"/>
        <v>4</v>
      </c>
      <c r="F106" s="13">
        <f t="shared" si="9"/>
        <v>1</v>
      </c>
      <c r="G106" s="10">
        <f t="shared" si="12"/>
        <v>2</v>
      </c>
      <c r="H106" s="10">
        <f t="shared" si="13"/>
        <v>8</v>
      </c>
      <c r="I106" s="10"/>
      <c r="J106" s="10"/>
      <c r="K106" s="10">
        <v>8</v>
      </c>
      <c r="L106" s="10"/>
      <c r="M106" s="34"/>
      <c r="N106" s="34"/>
      <c r="O106" s="3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3.5">
      <c r="A107" s="9">
        <v>101</v>
      </c>
      <c r="B107" s="9"/>
      <c r="C107" s="11" t="s">
        <v>1006</v>
      </c>
      <c r="D107" s="9" t="s">
        <v>716</v>
      </c>
      <c r="E107" s="12">
        <f t="shared" si="8"/>
        <v>4</v>
      </c>
      <c r="F107" s="13">
        <f t="shared" si="9"/>
        <v>1</v>
      </c>
      <c r="G107" s="10">
        <f t="shared" si="12"/>
        <v>2</v>
      </c>
      <c r="H107" s="10">
        <f t="shared" si="13"/>
        <v>8</v>
      </c>
      <c r="I107" s="10"/>
      <c r="J107" s="10"/>
      <c r="K107" s="10">
        <v>8</v>
      </c>
      <c r="L107" s="10"/>
      <c r="M107" s="34"/>
      <c r="N107" s="34"/>
      <c r="O107" s="3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3.5">
      <c r="A108" s="9">
        <v>106</v>
      </c>
      <c r="B108" s="9"/>
      <c r="C108" s="11" t="s">
        <v>513</v>
      </c>
      <c r="D108" s="11" t="s">
        <v>890</v>
      </c>
      <c r="E108" s="12">
        <f t="shared" si="8"/>
        <v>3.966666666666667</v>
      </c>
      <c r="F108" s="13">
        <f t="shared" si="9"/>
        <v>3</v>
      </c>
      <c r="G108" s="10">
        <f t="shared" si="12"/>
        <v>3</v>
      </c>
      <c r="H108" s="10">
        <f t="shared" si="13"/>
        <v>11.9</v>
      </c>
      <c r="I108" s="10"/>
      <c r="J108" s="10"/>
      <c r="K108" s="10"/>
      <c r="L108" s="10"/>
      <c r="M108" s="34"/>
      <c r="N108" s="34"/>
      <c r="O108" s="34">
        <v>7</v>
      </c>
      <c r="P108" s="10"/>
      <c r="Q108" s="10"/>
      <c r="R108" s="10"/>
      <c r="S108" s="10">
        <v>2.8</v>
      </c>
      <c r="T108" s="10"/>
      <c r="U108" s="10"/>
      <c r="V108" s="10"/>
      <c r="W108" s="10">
        <v>2.1</v>
      </c>
      <c r="X108" s="10"/>
      <c r="Y108" s="10"/>
      <c r="Z108" s="10"/>
      <c r="AA108" s="10"/>
      <c r="AB108" s="10"/>
    </row>
    <row r="109" spans="1:28" ht="13.5">
      <c r="A109" s="9">
        <v>107</v>
      </c>
      <c r="B109" s="9"/>
      <c r="C109" s="11" t="s">
        <v>394</v>
      </c>
      <c r="D109" s="11" t="s">
        <v>889</v>
      </c>
      <c r="E109" s="12">
        <f t="shared" si="8"/>
        <v>3.8666666666666667</v>
      </c>
      <c r="F109" s="13">
        <f t="shared" si="9"/>
        <v>3</v>
      </c>
      <c r="G109" s="10">
        <f t="shared" si="12"/>
        <v>3</v>
      </c>
      <c r="H109" s="10">
        <f t="shared" si="13"/>
        <v>11.6</v>
      </c>
      <c r="I109" s="10"/>
      <c r="J109" s="10"/>
      <c r="K109" s="10"/>
      <c r="L109" s="10"/>
      <c r="M109" s="34"/>
      <c r="N109" s="34"/>
      <c r="O109" s="34">
        <v>2.8</v>
      </c>
      <c r="P109" s="10"/>
      <c r="Q109" s="10"/>
      <c r="R109" s="10"/>
      <c r="S109" s="10">
        <v>2.8</v>
      </c>
      <c r="T109" s="10"/>
      <c r="U109" s="10"/>
      <c r="V109" s="10">
        <v>6</v>
      </c>
      <c r="W109" s="10"/>
      <c r="X109" s="10"/>
      <c r="Y109" s="10"/>
      <c r="Z109" s="10"/>
      <c r="AA109" s="10"/>
      <c r="AB109" s="10"/>
    </row>
    <row r="110" spans="1:28" ht="13.5">
      <c r="A110" s="9">
        <v>107</v>
      </c>
      <c r="B110" s="9"/>
      <c r="C110" s="11" t="s">
        <v>393</v>
      </c>
      <c r="D110" s="11" t="s">
        <v>889</v>
      </c>
      <c r="E110" s="12">
        <f t="shared" si="8"/>
        <v>3.8666666666666667</v>
      </c>
      <c r="F110" s="13">
        <f t="shared" si="9"/>
        <v>3</v>
      </c>
      <c r="G110" s="10">
        <f t="shared" si="12"/>
        <v>3</v>
      </c>
      <c r="H110" s="10">
        <f t="shared" si="13"/>
        <v>11.6</v>
      </c>
      <c r="I110" s="10"/>
      <c r="J110" s="10"/>
      <c r="K110" s="10"/>
      <c r="L110" s="10"/>
      <c r="M110" s="34"/>
      <c r="N110" s="34"/>
      <c r="O110" s="34">
        <v>2.8</v>
      </c>
      <c r="P110" s="10"/>
      <c r="Q110" s="10"/>
      <c r="R110" s="10"/>
      <c r="S110" s="10">
        <v>2.8</v>
      </c>
      <c r="T110" s="10"/>
      <c r="U110" s="10"/>
      <c r="V110" s="10">
        <v>6</v>
      </c>
      <c r="W110" s="10"/>
      <c r="X110" s="10"/>
      <c r="Y110" s="10"/>
      <c r="Z110" s="10"/>
      <c r="AA110" s="10"/>
      <c r="AB110" s="10"/>
    </row>
    <row r="111" spans="1:28" ht="13.5">
      <c r="A111" s="9">
        <v>109</v>
      </c>
      <c r="B111" s="9"/>
      <c r="C111" s="11" t="s">
        <v>277</v>
      </c>
      <c r="D111" s="11" t="s">
        <v>891</v>
      </c>
      <c r="E111" s="12">
        <f t="shared" si="8"/>
        <v>3.75</v>
      </c>
      <c r="F111" s="13">
        <f t="shared" si="9"/>
        <v>2</v>
      </c>
      <c r="G111" s="10">
        <f t="shared" si="12"/>
        <v>2</v>
      </c>
      <c r="H111" s="10">
        <f t="shared" si="13"/>
        <v>7.5</v>
      </c>
      <c r="I111" s="10"/>
      <c r="J111" s="10"/>
      <c r="K111" s="10"/>
      <c r="L111" s="10"/>
      <c r="M111" s="34"/>
      <c r="N111" s="34"/>
      <c r="O111" s="34"/>
      <c r="P111" s="10"/>
      <c r="Q111" s="10"/>
      <c r="R111" s="10">
        <v>1.5</v>
      </c>
      <c r="S111" s="10"/>
      <c r="T111" s="10"/>
      <c r="U111" s="10"/>
      <c r="V111" s="10">
        <v>6</v>
      </c>
      <c r="W111" s="10"/>
      <c r="X111" s="10"/>
      <c r="Y111" s="10"/>
      <c r="Z111" s="10"/>
      <c r="AA111" s="10"/>
      <c r="AB111" s="10"/>
    </row>
    <row r="112" spans="1:28" ht="13.5">
      <c r="A112" s="9">
        <v>110</v>
      </c>
      <c r="B112" s="9"/>
      <c r="C112" s="9" t="s">
        <v>400</v>
      </c>
      <c r="D112" s="31" t="s">
        <v>903</v>
      </c>
      <c r="E112" s="12">
        <f t="shared" si="8"/>
        <v>3.5</v>
      </c>
      <c r="F112" s="13">
        <f t="shared" si="9"/>
        <v>4</v>
      </c>
      <c r="G112" s="10">
        <f>IF(F112&lt;3,2,F112)-1</f>
        <v>3</v>
      </c>
      <c r="H112" s="10">
        <f>SUM(I112:AB112)-3.5</f>
        <v>10.5</v>
      </c>
      <c r="I112" s="10"/>
      <c r="J112" s="10"/>
      <c r="K112" s="10"/>
      <c r="L112" s="10"/>
      <c r="M112" s="34"/>
      <c r="N112" s="34"/>
      <c r="O112" s="34">
        <v>3.5</v>
      </c>
      <c r="P112" s="10"/>
      <c r="Q112" s="10"/>
      <c r="R112" s="10"/>
      <c r="S112" s="10">
        <v>3.5</v>
      </c>
      <c r="T112" s="10"/>
      <c r="U112" s="10"/>
      <c r="V112" s="10"/>
      <c r="W112" s="10">
        <v>3.5</v>
      </c>
      <c r="X112" s="10"/>
      <c r="Y112" s="10"/>
      <c r="Z112" s="10"/>
      <c r="AA112" s="10">
        <v>3.5</v>
      </c>
      <c r="AB112" s="10"/>
    </row>
    <row r="113" spans="1:28" ht="13.5">
      <c r="A113" s="9">
        <v>110</v>
      </c>
      <c r="B113" s="9"/>
      <c r="C113" s="9" t="s">
        <v>401</v>
      </c>
      <c r="D113" s="31" t="s">
        <v>903</v>
      </c>
      <c r="E113" s="12">
        <f t="shared" si="8"/>
        <v>3.5</v>
      </c>
      <c r="F113" s="13">
        <f t="shared" si="9"/>
        <v>4</v>
      </c>
      <c r="G113" s="10">
        <f>IF(F113&lt;3,2,F113)-1</f>
        <v>3</v>
      </c>
      <c r="H113" s="10">
        <f>SUM(I113:AB113)-3.5</f>
        <v>10.5</v>
      </c>
      <c r="I113" s="10"/>
      <c r="J113" s="10"/>
      <c r="K113" s="10"/>
      <c r="L113" s="10"/>
      <c r="M113" s="34"/>
      <c r="N113" s="34"/>
      <c r="O113" s="34">
        <v>3.5</v>
      </c>
      <c r="P113" s="10"/>
      <c r="Q113" s="10"/>
      <c r="R113" s="10"/>
      <c r="S113" s="10">
        <v>3.5</v>
      </c>
      <c r="T113" s="10"/>
      <c r="U113" s="10"/>
      <c r="V113" s="10"/>
      <c r="W113" s="10">
        <v>3.5</v>
      </c>
      <c r="X113" s="10"/>
      <c r="Y113" s="10"/>
      <c r="Z113" s="10"/>
      <c r="AA113" s="10">
        <v>3.5</v>
      </c>
      <c r="AB113" s="10"/>
    </row>
    <row r="114" spans="1:28" ht="13.5">
      <c r="A114" s="9">
        <v>112</v>
      </c>
      <c r="B114" s="9"/>
      <c r="C114" s="11" t="s">
        <v>785</v>
      </c>
      <c r="D114" s="30" t="s">
        <v>888</v>
      </c>
      <c r="E114" s="12">
        <f t="shared" si="8"/>
        <v>3</v>
      </c>
      <c r="F114" s="13">
        <f t="shared" si="9"/>
        <v>1</v>
      </c>
      <c r="G114" s="10">
        <f>IF(F114&lt;3,2,F114)</f>
        <v>2</v>
      </c>
      <c r="H114" s="10">
        <f>SUM(I114:AB114)</f>
        <v>6</v>
      </c>
      <c r="I114" s="10"/>
      <c r="J114" s="10"/>
      <c r="K114" s="10"/>
      <c r="L114" s="10"/>
      <c r="M114" s="34"/>
      <c r="N114" s="34"/>
      <c r="O114" s="3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>
        <v>6</v>
      </c>
      <c r="AA114" s="10"/>
      <c r="AB114" s="10"/>
    </row>
    <row r="115" spans="1:28" ht="13.5">
      <c r="A115" s="9">
        <v>113</v>
      </c>
      <c r="B115" s="9"/>
      <c r="C115" s="11" t="s">
        <v>518</v>
      </c>
      <c r="D115" s="11" t="s">
        <v>889</v>
      </c>
      <c r="E115" s="12">
        <f t="shared" si="8"/>
        <v>2.9</v>
      </c>
      <c r="F115" s="13">
        <f t="shared" si="9"/>
        <v>3</v>
      </c>
      <c r="G115" s="10">
        <f>IF(F115&lt;3,2,F115)</f>
        <v>3</v>
      </c>
      <c r="H115" s="10">
        <f>SUM(I115:AB115)</f>
        <v>8.7</v>
      </c>
      <c r="I115" s="10"/>
      <c r="J115" s="10"/>
      <c r="K115" s="10"/>
      <c r="L115" s="10"/>
      <c r="M115" s="34"/>
      <c r="N115" s="34"/>
      <c r="O115" s="34">
        <v>4.2</v>
      </c>
      <c r="P115" s="10"/>
      <c r="Q115" s="10"/>
      <c r="R115" s="10"/>
      <c r="S115" s="10">
        <v>3.5</v>
      </c>
      <c r="T115" s="10"/>
      <c r="U115" s="10"/>
      <c r="V115" s="10"/>
      <c r="W115" s="10">
        <v>1</v>
      </c>
      <c r="X115" s="10"/>
      <c r="Y115" s="10"/>
      <c r="Z115" s="10"/>
      <c r="AA115" s="10"/>
      <c r="AB115" s="10"/>
    </row>
    <row r="116" spans="1:28" ht="13.5">
      <c r="A116" s="9">
        <v>113</v>
      </c>
      <c r="B116" s="9"/>
      <c r="C116" s="11" t="s">
        <v>517</v>
      </c>
      <c r="D116" s="11" t="s">
        <v>889</v>
      </c>
      <c r="E116" s="12">
        <f t="shared" si="8"/>
        <v>2.9</v>
      </c>
      <c r="F116" s="13">
        <f t="shared" si="9"/>
        <v>3</v>
      </c>
      <c r="G116" s="10">
        <f>IF(F116&lt;3,2,F116)</f>
        <v>3</v>
      </c>
      <c r="H116" s="10">
        <f>SUM(I116:AB116)</f>
        <v>8.7</v>
      </c>
      <c r="I116" s="10"/>
      <c r="J116" s="10"/>
      <c r="K116" s="10"/>
      <c r="L116" s="10"/>
      <c r="M116" s="34"/>
      <c r="N116" s="34"/>
      <c r="O116" s="34">
        <v>4.2</v>
      </c>
      <c r="P116" s="10"/>
      <c r="Q116" s="10"/>
      <c r="R116" s="10"/>
      <c r="S116" s="10">
        <v>3.5</v>
      </c>
      <c r="T116" s="10"/>
      <c r="U116" s="10"/>
      <c r="V116" s="10"/>
      <c r="W116" s="10">
        <v>1</v>
      </c>
      <c r="X116" s="10"/>
      <c r="Y116" s="10"/>
      <c r="Z116" s="10"/>
      <c r="AA116" s="10"/>
      <c r="AB116" s="10"/>
    </row>
    <row r="117" spans="1:28" ht="13.5">
      <c r="A117" s="9">
        <v>115</v>
      </c>
      <c r="B117" s="9"/>
      <c r="C117" s="9" t="s">
        <v>414</v>
      </c>
      <c r="D117" s="31" t="s">
        <v>903</v>
      </c>
      <c r="E117" s="12">
        <f t="shared" si="8"/>
        <v>2.8000000000000003</v>
      </c>
      <c r="F117" s="13">
        <f t="shared" si="9"/>
        <v>3</v>
      </c>
      <c r="G117" s="10">
        <f>IF(F117&lt;3,2,F117)</f>
        <v>3</v>
      </c>
      <c r="H117" s="10">
        <f>SUM(I117:AB117)</f>
        <v>8.4</v>
      </c>
      <c r="I117" s="10"/>
      <c r="J117" s="10"/>
      <c r="K117" s="10"/>
      <c r="L117" s="10"/>
      <c r="M117" s="34"/>
      <c r="N117" s="34"/>
      <c r="O117" s="34">
        <v>2.1</v>
      </c>
      <c r="P117" s="10"/>
      <c r="Q117" s="10"/>
      <c r="R117" s="10"/>
      <c r="S117" s="10">
        <v>2.1</v>
      </c>
      <c r="T117" s="10"/>
      <c r="U117" s="10"/>
      <c r="V117" s="10"/>
      <c r="W117" s="10">
        <v>4.2</v>
      </c>
      <c r="X117" s="10"/>
      <c r="Y117" s="10"/>
      <c r="Z117" s="10"/>
      <c r="AA117" s="10"/>
      <c r="AB117" s="10"/>
    </row>
    <row r="118" spans="1:28" ht="13.5">
      <c r="A118" s="9">
        <v>116</v>
      </c>
      <c r="B118" s="9"/>
      <c r="C118" s="9" t="s">
        <v>425</v>
      </c>
      <c r="D118" s="9" t="s">
        <v>410</v>
      </c>
      <c r="E118" s="12">
        <f t="shared" si="8"/>
        <v>2.8</v>
      </c>
      <c r="F118" s="13">
        <f t="shared" si="9"/>
        <v>1</v>
      </c>
      <c r="G118" s="10">
        <f>IF(F118&lt;3,2,F118)</f>
        <v>2</v>
      </c>
      <c r="H118" s="10">
        <f>SUM(I118:AB118)</f>
        <v>5.6</v>
      </c>
      <c r="I118" s="10"/>
      <c r="J118" s="10"/>
      <c r="K118" s="10"/>
      <c r="L118" s="10"/>
      <c r="M118" s="34"/>
      <c r="N118" s="34"/>
      <c r="O118" s="3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>
        <v>5.6</v>
      </c>
      <c r="AB118" s="10"/>
    </row>
    <row r="119" spans="1:28" ht="13.5">
      <c r="A119" s="9">
        <v>117</v>
      </c>
      <c r="B119" s="9"/>
      <c r="C119" s="9" t="s">
        <v>421</v>
      </c>
      <c r="D119" s="9" t="s">
        <v>1002</v>
      </c>
      <c r="E119" s="12">
        <f t="shared" si="8"/>
        <v>2.566666666666667</v>
      </c>
      <c r="F119" s="13">
        <f t="shared" si="9"/>
        <v>4</v>
      </c>
      <c r="G119" s="10">
        <f>IF(F119&lt;3,2,F119)-1</f>
        <v>3</v>
      </c>
      <c r="H119" s="10">
        <f>SUM(I119:AB119)-2.1</f>
        <v>7.700000000000001</v>
      </c>
      <c r="I119" s="10"/>
      <c r="J119" s="10"/>
      <c r="K119" s="10"/>
      <c r="L119" s="10"/>
      <c r="M119" s="34"/>
      <c r="N119" s="34"/>
      <c r="O119" s="34">
        <v>2.1</v>
      </c>
      <c r="P119" s="10"/>
      <c r="Q119" s="10"/>
      <c r="R119" s="10"/>
      <c r="S119" s="10">
        <v>2.1</v>
      </c>
      <c r="T119" s="10"/>
      <c r="U119" s="10"/>
      <c r="V119" s="10"/>
      <c r="W119" s="10">
        <v>3.5</v>
      </c>
      <c r="X119" s="10"/>
      <c r="Y119" s="10"/>
      <c r="Z119" s="10"/>
      <c r="AA119" s="10">
        <v>2.1</v>
      </c>
      <c r="AB119" s="10"/>
    </row>
    <row r="120" spans="1:28" ht="13.5">
      <c r="A120" s="9">
        <v>118</v>
      </c>
      <c r="B120" s="9"/>
      <c r="C120" s="11" t="s">
        <v>510</v>
      </c>
      <c r="D120" s="11" t="s">
        <v>892</v>
      </c>
      <c r="E120" s="12">
        <f t="shared" si="8"/>
        <v>2.45</v>
      </c>
      <c r="F120" s="13">
        <f t="shared" si="9"/>
        <v>2</v>
      </c>
      <c r="G120" s="10">
        <f>IF(F120&lt;3,2,F120)</f>
        <v>2</v>
      </c>
      <c r="H120" s="10">
        <f>SUM(I120:AB120)</f>
        <v>4.9</v>
      </c>
      <c r="I120" s="10"/>
      <c r="J120" s="10"/>
      <c r="K120" s="10"/>
      <c r="L120" s="10"/>
      <c r="M120" s="34"/>
      <c r="N120" s="34"/>
      <c r="O120" s="34"/>
      <c r="P120" s="10"/>
      <c r="Q120" s="10"/>
      <c r="R120" s="10"/>
      <c r="S120" s="10">
        <v>2.8</v>
      </c>
      <c r="T120" s="10"/>
      <c r="U120" s="10"/>
      <c r="V120" s="10"/>
      <c r="W120" s="10">
        <v>2.1</v>
      </c>
      <c r="X120" s="10"/>
      <c r="Y120" s="10"/>
      <c r="Z120" s="10"/>
      <c r="AA120" s="10"/>
      <c r="AB120" s="10"/>
    </row>
    <row r="121" spans="1:28" ht="13.5">
      <c r="A121" s="9">
        <v>118</v>
      </c>
      <c r="B121" s="9"/>
      <c r="C121" s="11" t="s">
        <v>509</v>
      </c>
      <c r="D121" s="11" t="s">
        <v>892</v>
      </c>
      <c r="E121" s="12">
        <f t="shared" si="8"/>
        <v>2.45</v>
      </c>
      <c r="F121" s="13">
        <f t="shared" si="9"/>
        <v>2</v>
      </c>
      <c r="G121" s="10">
        <f>IF(F121&lt;3,2,F121)</f>
        <v>2</v>
      </c>
      <c r="H121" s="10">
        <f>SUM(I121:AB121)</f>
        <v>4.9</v>
      </c>
      <c r="I121" s="10"/>
      <c r="J121" s="10"/>
      <c r="K121" s="10"/>
      <c r="L121" s="10"/>
      <c r="M121" s="34"/>
      <c r="N121" s="34"/>
      <c r="O121" s="34"/>
      <c r="P121" s="10"/>
      <c r="Q121" s="10"/>
      <c r="R121" s="10"/>
      <c r="S121" s="10">
        <v>2.8</v>
      </c>
      <c r="T121" s="10"/>
      <c r="U121" s="10"/>
      <c r="V121" s="10"/>
      <c r="W121" s="10">
        <v>2.1</v>
      </c>
      <c r="X121" s="10"/>
      <c r="Y121" s="10"/>
      <c r="Z121" s="10"/>
      <c r="AA121" s="10"/>
      <c r="AB121" s="10"/>
    </row>
    <row r="122" spans="1:28" ht="13.5">
      <c r="A122" s="9">
        <v>118</v>
      </c>
      <c r="B122" s="9"/>
      <c r="C122" s="11" t="s">
        <v>512</v>
      </c>
      <c r="D122" s="11" t="s">
        <v>890</v>
      </c>
      <c r="E122" s="12">
        <f t="shared" si="8"/>
        <v>2.45</v>
      </c>
      <c r="F122" s="13">
        <f t="shared" si="9"/>
        <v>2</v>
      </c>
      <c r="G122" s="10">
        <f>IF(F122&lt;3,2,F122)</f>
        <v>2</v>
      </c>
      <c r="H122" s="10">
        <f>SUM(I122:AB122)</f>
        <v>4.9</v>
      </c>
      <c r="I122" s="10"/>
      <c r="J122" s="10"/>
      <c r="K122" s="10"/>
      <c r="L122" s="10"/>
      <c r="M122" s="34"/>
      <c r="N122" s="34"/>
      <c r="O122" s="34"/>
      <c r="P122" s="10"/>
      <c r="Q122" s="10"/>
      <c r="R122" s="10"/>
      <c r="S122" s="10">
        <v>2.8</v>
      </c>
      <c r="T122" s="10"/>
      <c r="U122" s="10"/>
      <c r="V122" s="10"/>
      <c r="W122" s="10">
        <v>2.1</v>
      </c>
      <c r="X122" s="10"/>
      <c r="Y122" s="10"/>
      <c r="Z122" s="10"/>
      <c r="AA122" s="10"/>
      <c r="AB122" s="10"/>
    </row>
    <row r="123" spans="1:28" ht="13.5">
      <c r="A123" s="9">
        <v>121</v>
      </c>
      <c r="B123" s="9"/>
      <c r="C123" s="9" t="s">
        <v>804</v>
      </c>
      <c r="D123" s="9" t="s">
        <v>1002</v>
      </c>
      <c r="E123" s="12">
        <f t="shared" si="8"/>
        <v>2.4333333333333336</v>
      </c>
      <c r="F123" s="13">
        <f t="shared" si="9"/>
        <v>4</v>
      </c>
      <c r="G123" s="10">
        <f>IF(F123&lt;3,2,F123)-1</f>
        <v>3</v>
      </c>
      <c r="H123" s="10">
        <f>SUM(I123:AB123)-1</f>
        <v>7.300000000000001</v>
      </c>
      <c r="I123" s="10"/>
      <c r="J123" s="10"/>
      <c r="K123" s="10"/>
      <c r="L123" s="10"/>
      <c r="M123" s="34"/>
      <c r="N123" s="34"/>
      <c r="O123" s="34">
        <v>1</v>
      </c>
      <c r="P123" s="10"/>
      <c r="Q123" s="10"/>
      <c r="R123" s="10"/>
      <c r="S123" s="10">
        <v>2.8</v>
      </c>
      <c r="T123" s="10"/>
      <c r="U123" s="10"/>
      <c r="V123" s="10"/>
      <c r="W123" s="10">
        <v>3.5</v>
      </c>
      <c r="X123" s="10"/>
      <c r="Y123" s="10"/>
      <c r="Z123" s="10"/>
      <c r="AA123" s="10">
        <v>1</v>
      </c>
      <c r="AB123" s="10"/>
    </row>
    <row r="124" spans="1:28" ht="13.5">
      <c r="A124" s="9">
        <v>122</v>
      </c>
      <c r="B124" s="9"/>
      <c r="C124" s="9" t="s">
        <v>795</v>
      </c>
      <c r="D124" s="9" t="s">
        <v>1002</v>
      </c>
      <c r="E124" s="12">
        <f t="shared" si="8"/>
        <v>2.3333333333333335</v>
      </c>
      <c r="F124" s="13">
        <f t="shared" si="9"/>
        <v>4</v>
      </c>
      <c r="G124" s="10">
        <f>IF(F124&lt;3,2,F124)-1</f>
        <v>3</v>
      </c>
      <c r="H124" s="10">
        <f>SUM(I124:AB124)-1</f>
        <v>7</v>
      </c>
      <c r="I124" s="10"/>
      <c r="J124" s="10"/>
      <c r="K124" s="10"/>
      <c r="L124" s="10"/>
      <c r="M124" s="34"/>
      <c r="N124" s="34"/>
      <c r="O124" s="34">
        <v>2.8</v>
      </c>
      <c r="P124" s="10"/>
      <c r="Q124" s="10"/>
      <c r="R124" s="10"/>
      <c r="S124" s="10">
        <v>1</v>
      </c>
      <c r="T124" s="10"/>
      <c r="U124" s="10"/>
      <c r="V124" s="10"/>
      <c r="W124" s="10">
        <v>2.1</v>
      </c>
      <c r="X124" s="10"/>
      <c r="Y124" s="10"/>
      <c r="Z124" s="10"/>
      <c r="AA124" s="10">
        <v>2.1</v>
      </c>
      <c r="AB124" s="10"/>
    </row>
    <row r="125" spans="1:28" ht="13.5">
      <c r="A125" s="9">
        <v>123</v>
      </c>
      <c r="B125" s="9"/>
      <c r="C125" s="9" t="s">
        <v>506</v>
      </c>
      <c r="D125" s="31" t="s">
        <v>903</v>
      </c>
      <c r="E125" s="12">
        <f t="shared" si="8"/>
        <v>2.1</v>
      </c>
      <c r="F125" s="13">
        <f t="shared" si="9"/>
        <v>1</v>
      </c>
      <c r="G125" s="10">
        <f aca="true" t="shared" si="14" ref="G125:G135">IF(F125&lt;3,2,F125)</f>
        <v>2</v>
      </c>
      <c r="H125" s="10">
        <f aca="true" t="shared" si="15" ref="H125:H135">SUM(I125:AB125)</f>
        <v>4.2</v>
      </c>
      <c r="I125" s="10"/>
      <c r="J125" s="10"/>
      <c r="K125" s="10"/>
      <c r="L125" s="10"/>
      <c r="M125" s="34"/>
      <c r="N125" s="34"/>
      <c r="O125" s="34"/>
      <c r="P125" s="10"/>
      <c r="Q125" s="10"/>
      <c r="R125" s="10"/>
      <c r="S125" s="10"/>
      <c r="T125" s="10"/>
      <c r="U125" s="10"/>
      <c r="V125" s="10"/>
      <c r="W125" s="10">
        <v>4.2</v>
      </c>
      <c r="X125" s="10"/>
      <c r="Y125" s="10"/>
      <c r="Z125" s="10"/>
      <c r="AA125" s="10"/>
      <c r="AB125" s="10"/>
    </row>
    <row r="126" spans="1:28" ht="13.5">
      <c r="A126" s="9">
        <v>123</v>
      </c>
      <c r="B126" s="9"/>
      <c r="C126" s="11" t="s">
        <v>626</v>
      </c>
      <c r="D126" s="11" t="s">
        <v>891</v>
      </c>
      <c r="E126" s="12">
        <f t="shared" si="8"/>
        <v>2.1</v>
      </c>
      <c r="F126" s="13">
        <f t="shared" si="9"/>
        <v>1</v>
      </c>
      <c r="G126" s="10">
        <f t="shared" si="14"/>
        <v>2</v>
      </c>
      <c r="H126" s="10">
        <f t="shared" si="15"/>
        <v>4.2</v>
      </c>
      <c r="I126" s="10"/>
      <c r="J126" s="10"/>
      <c r="K126" s="10"/>
      <c r="L126" s="10"/>
      <c r="M126" s="34"/>
      <c r="N126" s="34"/>
      <c r="O126" s="34"/>
      <c r="P126" s="10"/>
      <c r="Q126" s="10"/>
      <c r="R126" s="10"/>
      <c r="S126" s="10">
        <v>4.2</v>
      </c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3.5">
      <c r="A127" s="9">
        <v>125</v>
      </c>
      <c r="B127" s="9"/>
      <c r="C127" s="9" t="s">
        <v>415</v>
      </c>
      <c r="D127" s="31" t="s">
        <v>903</v>
      </c>
      <c r="E127" s="12">
        <f t="shared" si="8"/>
        <v>2.1</v>
      </c>
      <c r="F127" s="13">
        <f t="shared" si="9"/>
        <v>2</v>
      </c>
      <c r="G127" s="10">
        <f t="shared" si="14"/>
        <v>2</v>
      </c>
      <c r="H127" s="10">
        <f t="shared" si="15"/>
        <v>4.2</v>
      </c>
      <c r="I127" s="10"/>
      <c r="J127" s="10"/>
      <c r="K127" s="10"/>
      <c r="L127" s="10"/>
      <c r="M127" s="34"/>
      <c r="N127" s="34"/>
      <c r="O127" s="34">
        <v>2.1</v>
      </c>
      <c r="P127" s="10"/>
      <c r="Q127" s="10"/>
      <c r="R127" s="10"/>
      <c r="S127" s="10">
        <v>2.1</v>
      </c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3.5">
      <c r="A128" s="9">
        <v>125</v>
      </c>
      <c r="B128" s="9"/>
      <c r="C128" s="9" t="s">
        <v>409</v>
      </c>
      <c r="D128" s="9" t="s">
        <v>410</v>
      </c>
      <c r="E128" s="12">
        <f t="shared" si="8"/>
        <v>2.1</v>
      </c>
      <c r="F128" s="13">
        <f t="shared" si="9"/>
        <v>2</v>
      </c>
      <c r="G128" s="10">
        <f t="shared" si="14"/>
        <v>2</v>
      </c>
      <c r="H128" s="10">
        <f t="shared" si="15"/>
        <v>4.2</v>
      </c>
      <c r="I128" s="10"/>
      <c r="J128" s="10"/>
      <c r="K128" s="10"/>
      <c r="L128" s="10"/>
      <c r="M128" s="34"/>
      <c r="N128" s="34"/>
      <c r="O128" s="34"/>
      <c r="P128" s="10"/>
      <c r="Q128" s="10"/>
      <c r="R128" s="10"/>
      <c r="S128" s="10"/>
      <c r="T128" s="10"/>
      <c r="U128" s="10"/>
      <c r="V128" s="10"/>
      <c r="W128" s="10">
        <v>2.1</v>
      </c>
      <c r="X128" s="10"/>
      <c r="Y128" s="10"/>
      <c r="Z128" s="10"/>
      <c r="AA128" s="10">
        <v>2.1</v>
      </c>
      <c r="AB128" s="10"/>
    </row>
    <row r="129" spans="1:28" ht="13.5">
      <c r="A129" s="9">
        <v>125</v>
      </c>
      <c r="B129" s="9"/>
      <c r="C129" s="9" t="s">
        <v>432</v>
      </c>
      <c r="D129" s="9" t="s">
        <v>410</v>
      </c>
      <c r="E129" s="12">
        <f t="shared" si="8"/>
        <v>2.1</v>
      </c>
      <c r="F129" s="13">
        <f t="shared" si="9"/>
        <v>2</v>
      </c>
      <c r="G129" s="10">
        <f t="shared" si="14"/>
        <v>2</v>
      </c>
      <c r="H129" s="10">
        <f t="shared" si="15"/>
        <v>4.2</v>
      </c>
      <c r="I129" s="10"/>
      <c r="J129" s="10"/>
      <c r="K129" s="10"/>
      <c r="L129" s="10"/>
      <c r="M129" s="34"/>
      <c r="N129" s="34"/>
      <c r="O129" s="34"/>
      <c r="P129" s="10"/>
      <c r="Q129" s="10"/>
      <c r="R129" s="10"/>
      <c r="S129" s="10"/>
      <c r="T129" s="10"/>
      <c r="U129" s="10"/>
      <c r="V129" s="10"/>
      <c r="W129" s="10">
        <v>2.1</v>
      </c>
      <c r="X129" s="10"/>
      <c r="Y129" s="10"/>
      <c r="Z129" s="10"/>
      <c r="AA129" s="10">
        <v>2.1</v>
      </c>
      <c r="AB129" s="10"/>
    </row>
    <row r="130" spans="1:28" ht="13.5">
      <c r="A130" s="9">
        <v>128</v>
      </c>
      <c r="B130" s="9"/>
      <c r="C130" s="11" t="s">
        <v>396</v>
      </c>
      <c r="D130" s="11" t="s">
        <v>891</v>
      </c>
      <c r="E130" s="12">
        <f t="shared" si="8"/>
        <v>2</v>
      </c>
      <c r="F130" s="13">
        <f t="shared" si="9"/>
        <v>1</v>
      </c>
      <c r="G130" s="10">
        <f t="shared" si="14"/>
        <v>2</v>
      </c>
      <c r="H130" s="10">
        <f t="shared" si="15"/>
        <v>4</v>
      </c>
      <c r="I130" s="10"/>
      <c r="J130" s="10"/>
      <c r="K130" s="10"/>
      <c r="L130" s="10"/>
      <c r="M130" s="34"/>
      <c r="N130" s="34"/>
      <c r="O130" s="3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>
        <v>4</v>
      </c>
      <c r="AA130" s="10"/>
      <c r="AB130" s="10"/>
    </row>
    <row r="131" spans="1:28" ht="13.5">
      <c r="A131" s="9">
        <v>128</v>
      </c>
      <c r="B131" s="9"/>
      <c r="C131" s="11" t="s">
        <v>625</v>
      </c>
      <c r="D131" s="11" t="s">
        <v>891</v>
      </c>
      <c r="E131" s="12">
        <f aca="true" t="shared" si="16" ref="E131:E194">H131/G131</f>
        <v>2</v>
      </c>
      <c r="F131" s="13">
        <f aca="true" t="shared" si="17" ref="F131:F194">COUNT(I131:AB131)</f>
        <v>1</v>
      </c>
      <c r="G131" s="10">
        <f t="shared" si="14"/>
        <v>2</v>
      </c>
      <c r="H131" s="10">
        <f t="shared" si="15"/>
        <v>4</v>
      </c>
      <c r="I131" s="10"/>
      <c r="J131" s="10"/>
      <c r="K131" s="10"/>
      <c r="L131" s="10"/>
      <c r="M131" s="34"/>
      <c r="N131" s="34"/>
      <c r="O131" s="34"/>
      <c r="P131" s="10"/>
      <c r="Q131" s="10"/>
      <c r="R131" s="10">
        <v>4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3.5">
      <c r="A132" s="9">
        <v>128</v>
      </c>
      <c r="B132" s="9"/>
      <c r="C132" s="9" t="s">
        <v>389</v>
      </c>
      <c r="D132" s="9" t="s">
        <v>502</v>
      </c>
      <c r="E132" s="12">
        <f t="shared" si="16"/>
        <v>2</v>
      </c>
      <c r="F132" s="13">
        <f t="shared" si="17"/>
        <v>1</v>
      </c>
      <c r="G132" s="10">
        <f t="shared" si="14"/>
        <v>2</v>
      </c>
      <c r="H132" s="10">
        <f t="shared" si="15"/>
        <v>4</v>
      </c>
      <c r="I132" s="10"/>
      <c r="J132" s="10"/>
      <c r="K132" s="10"/>
      <c r="L132" s="10"/>
      <c r="M132" s="34"/>
      <c r="N132" s="34"/>
      <c r="O132" s="3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>
        <v>4</v>
      </c>
      <c r="AA132" s="10"/>
      <c r="AB132" s="10"/>
    </row>
    <row r="133" spans="1:28" ht="13.5">
      <c r="A133" s="9">
        <v>128</v>
      </c>
      <c r="B133" s="9"/>
      <c r="C133" s="9" t="s">
        <v>503</v>
      </c>
      <c r="D133" s="9" t="s">
        <v>502</v>
      </c>
      <c r="E133" s="12">
        <f t="shared" si="16"/>
        <v>2</v>
      </c>
      <c r="F133" s="13">
        <f t="shared" si="17"/>
        <v>1</v>
      </c>
      <c r="G133" s="10">
        <f t="shared" si="14"/>
        <v>2</v>
      </c>
      <c r="H133" s="10">
        <f t="shared" si="15"/>
        <v>4</v>
      </c>
      <c r="I133" s="10"/>
      <c r="J133" s="10"/>
      <c r="K133" s="10"/>
      <c r="L133" s="10"/>
      <c r="M133" s="34"/>
      <c r="N133" s="34"/>
      <c r="O133" s="34"/>
      <c r="P133" s="10"/>
      <c r="Q133" s="10"/>
      <c r="R133" s="10"/>
      <c r="S133" s="10"/>
      <c r="T133" s="10"/>
      <c r="U133" s="10"/>
      <c r="V133" s="10">
        <v>4</v>
      </c>
      <c r="W133" s="10"/>
      <c r="X133" s="10"/>
      <c r="Y133" s="10"/>
      <c r="Z133" s="10"/>
      <c r="AA133" s="10"/>
      <c r="AB133" s="10"/>
    </row>
    <row r="134" spans="1:28" ht="13.5">
      <c r="A134" s="9">
        <v>128</v>
      </c>
      <c r="B134" s="9"/>
      <c r="C134" s="11" t="s">
        <v>388</v>
      </c>
      <c r="D134" s="30" t="s">
        <v>898</v>
      </c>
      <c r="E134" s="12">
        <f t="shared" si="16"/>
        <v>2</v>
      </c>
      <c r="F134" s="13">
        <f t="shared" si="17"/>
        <v>1</v>
      </c>
      <c r="G134" s="10">
        <f t="shared" si="14"/>
        <v>2</v>
      </c>
      <c r="H134" s="10">
        <f t="shared" si="15"/>
        <v>4</v>
      </c>
      <c r="I134" s="10"/>
      <c r="J134" s="10"/>
      <c r="K134" s="10"/>
      <c r="L134" s="10"/>
      <c r="M134" s="34"/>
      <c r="N134" s="34"/>
      <c r="O134" s="3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>
        <v>4</v>
      </c>
      <c r="AA134" s="10"/>
      <c r="AB134" s="10"/>
    </row>
    <row r="135" spans="1:28" ht="13.5">
      <c r="A135" s="9">
        <v>133</v>
      </c>
      <c r="B135" s="9"/>
      <c r="C135" s="9" t="s">
        <v>514</v>
      </c>
      <c r="D135" s="9" t="s">
        <v>1002</v>
      </c>
      <c r="E135" s="12">
        <f t="shared" si="16"/>
        <v>1.9666666666666668</v>
      </c>
      <c r="F135" s="13">
        <f t="shared" si="17"/>
        <v>3</v>
      </c>
      <c r="G135" s="10">
        <f t="shared" si="14"/>
        <v>3</v>
      </c>
      <c r="H135" s="10">
        <f t="shared" si="15"/>
        <v>5.9</v>
      </c>
      <c r="I135" s="10"/>
      <c r="J135" s="10"/>
      <c r="K135" s="10"/>
      <c r="L135" s="10"/>
      <c r="M135" s="34"/>
      <c r="N135" s="34"/>
      <c r="O135" s="34">
        <v>2.8</v>
      </c>
      <c r="P135" s="10"/>
      <c r="Q135" s="10"/>
      <c r="R135" s="10"/>
      <c r="S135" s="10">
        <v>2.1</v>
      </c>
      <c r="T135" s="10"/>
      <c r="U135" s="10"/>
      <c r="V135" s="10"/>
      <c r="W135" s="10">
        <v>1</v>
      </c>
      <c r="X135" s="10"/>
      <c r="Y135" s="10"/>
      <c r="Z135" s="10"/>
      <c r="AA135" s="10"/>
      <c r="AB135" s="10"/>
    </row>
    <row r="136" spans="1:28" ht="13.5">
      <c r="A136" s="9">
        <v>134</v>
      </c>
      <c r="B136" s="9"/>
      <c r="C136" s="9" t="s">
        <v>418</v>
      </c>
      <c r="D136" s="9" t="s">
        <v>1002</v>
      </c>
      <c r="E136" s="12">
        <f t="shared" si="16"/>
        <v>1.9666666666666668</v>
      </c>
      <c r="F136" s="13">
        <f t="shared" si="17"/>
        <v>4</v>
      </c>
      <c r="G136" s="10">
        <f>IF(F136&lt;3,2,F136)-1</f>
        <v>3</v>
      </c>
      <c r="H136" s="10">
        <f>SUM(I136:AB136)-1</f>
        <v>5.9</v>
      </c>
      <c r="I136" s="10"/>
      <c r="J136" s="10"/>
      <c r="K136" s="10"/>
      <c r="L136" s="10"/>
      <c r="M136" s="34"/>
      <c r="N136" s="34"/>
      <c r="O136" s="34">
        <v>1</v>
      </c>
      <c r="P136" s="10"/>
      <c r="Q136" s="10"/>
      <c r="R136" s="10"/>
      <c r="S136" s="10">
        <v>2.8</v>
      </c>
      <c r="T136" s="10"/>
      <c r="U136" s="10"/>
      <c r="V136" s="10"/>
      <c r="W136" s="10">
        <v>2.1</v>
      </c>
      <c r="X136" s="10"/>
      <c r="Y136" s="10"/>
      <c r="Z136" s="10"/>
      <c r="AA136" s="10">
        <v>1</v>
      </c>
      <c r="AB136" s="10"/>
    </row>
    <row r="137" spans="1:28" ht="13.5">
      <c r="A137" s="9">
        <v>134</v>
      </c>
      <c r="B137" s="9"/>
      <c r="C137" s="11" t="s">
        <v>417</v>
      </c>
      <c r="D137" s="11" t="s">
        <v>889</v>
      </c>
      <c r="E137" s="12">
        <f t="shared" si="16"/>
        <v>1.9666666666666668</v>
      </c>
      <c r="F137" s="13">
        <f t="shared" si="17"/>
        <v>4</v>
      </c>
      <c r="G137" s="10">
        <f>IF(F137&lt;3,2,F137)-1</f>
        <v>3</v>
      </c>
      <c r="H137" s="10">
        <f>SUM(I137:AB137)-1</f>
        <v>5.9</v>
      </c>
      <c r="I137" s="10"/>
      <c r="J137" s="10"/>
      <c r="K137" s="10"/>
      <c r="L137" s="10"/>
      <c r="M137" s="34"/>
      <c r="N137" s="34"/>
      <c r="O137" s="34">
        <v>2.1</v>
      </c>
      <c r="P137" s="10"/>
      <c r="Q137" s="10"/>
      <c r="R137" s="10"/>
      <c r="S137" s="10">
        <v>2.8</v>
      </c>
      <c r="T137" s="10"/>
      <c r="U137" s="10"/>
      <c r="V137" s="10"/>
      <c r="W137" s="10">
        <v>1</v>
      </c>
      <c r="X137" s="10"/>
      <c r="Y137" s="10"/>
      <c r="Z137" s="10"/>
      <c r="AA137" s="10">
        <v>1</v>
      </c>
      <c r="AB137" s="10"/>
    </row>
    <row r="138" spans="1:28" ht="13.5">
      <c r="A138" s="9">
        <v>134</v>
      </c>
      <c r="B138" s="9"/>
      <c r="C138" s="11" t="s">
        <v>799</v>
      </c>
      <c r="D138" s="11" t="s">
        <v>889</v>
      </c>
      <c r="E138" s="12">
        <f t="shared" si="16"/>
        <v>1.9666666666666668</v>
      </c>
      <c r="F138" s="13">
        <f t="shared" si="17"/>
        <v>4</v>
      </c>
      <c r="G138" s="10">
        <f>IF(F138&lt;3,2,F138)-1</f>
        <v>3</v>
      </c>
      <c r="H138" s="10">
        <f>SUM(I138:AB138)-1</f>
        <v>5.9</v>
      </c>
      <c r="I138" s="10"/>
      <c r="J138" s="10"/>
      <c r="K138" s="10"/>
      <c r="L138" s="10"/>
      <c r="M138" s="34"/>
      <c r="N138" s="34"/>
      <c r="O138" s="34">
        <v>2.1</v>
      </c>
      <c r="P138" s="10"/>
      <c r="Q138" s="10"/>
      <c r="R138" s="10"/>
      <c r="S138" s="10">
        <v>2.8</v>
      </c>
      <c r="T138" s="10"/>
      <c r="U138" s="10"/>
      <c r="V138" s="10"/>
      <c r="W138" s="10">
        <v>1</v>
      </c>
      <c r="X138" s="10"/>
      <c r="Y138" s="10"/>
      <c r="Z138" s="10"/>
      <c r="AA138" s="10">
        <v>1</v>
      </c>
      <c r="AB138" s="10"/>
    </row>
    <row r="139" spans="1:28" ht="13.5">
      <c r="A139" s="9">
        <v>137</v>
      </c>
      <c r="B139" s="9"/>
      <c r="C139" s="31" t="s">
        <v>1013</v>
      </c>
      <c r="D139" s="30" t="s">
        <v>888</v>
      </c>
      <c r="E139" s="12">
        <f t="shared" si="16"/>
        <v>1.75</v>
      </c>
      <c r="F139" s="13">
        <f t="shared" si="17"/>
        <v>1</v>
      </c>
      <c r="G139" s="10">
        <f aca="true" t="shared" si="18" ref="G139:G170">IF(F139&lt;3,2,F139)</f>
        <v>2</v>
      </c>
      <c r="H139" s="10">
        <f aca="true" t="shared" si="19" ref="H139:H170">SUM(I139:AB139)</f>
        <v>3.5</v>
      </c>
      <c r="I139" s="10"/>
      <c r="J139" s="10"/>
      <c r="K139" s="10"/>
      <c r="L139" s="10"/>
      <c r="M139" s="34"/>
      <c r="N139" s="34"/>
      <c r="O139" s="34">
        <v>3.5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3.5">
      <c r="A140" s="9">
        <v>137</v>
      </c>
      <c r="B140" s="9"/>
      <c r="C140" s="11" t="s">
        <v>1014</v>
      </c>
      <c r="D140" s="30" t="s">
        <v>888</v>
      </c>
      <c r="E140" s="12">
        <f t="shared" si="16"/>
        <v>1.75</v>
      </c>
      <c r="F140" s="13">
        <f t="shared" si="17"/>
        <v>1</v>
      </c>
      <c r="G140" s="10">
        <f t="shared" si="18"/>
        <v>2</v>
      </c>
      <c r="H140" s="10">
        <f t="shared" si="19"/>
        <v>3.5</v>
      </c>
      <c r="I140" s="10"/>
      <c r="J140" s="10"/>
      <c r="K140" s="10"/>
      <c r="L140" s="10"/>
      <c r="M140" s="34"/>
      <c r="N140" s="34"/>
      <c r="O140" s="34">
        <v>3.5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3.5">
      <c r="A141" s="9">
        <v>137</v>
      </c>
      <c r="B141" s="9"/>
      <c r="C141" s="11" t="s">
        <v>507</v>
      </c>
      <c r="D141" s="11" t="s">
        <v>167</v>
      </c>
      <c r="E141" s="12">
        <f t="shared" si="16"/>
        <v>1.75</v>
      </c>
      <c r="F141" s="13">
        <f t="shared" si="17"/>
        <v>1</v>
      </c>
      <c r="G141" s="10">
        <f t="shared" si="18"/>
        <v>2</v>
      </c>
      <c r="H141" s="10">
        <f t="shared" si="19"/>
        <v>3.5</v>
      </c>
      <c r="I141" s="10"/>
      <c r="J141" s="10"/>
      <c r="K141" s="10"/>
      <c r="L141" s="10"/>
      <c r="M141" s="34"/>
      <c r="N141" s="34"/>
      <c r="O141" s="34"/>
      <c r="P141" s="10"/>
      <c r="Q141" s="10"/>
      <c r="R141" s="10"/>
      <c r="S141" s="10"/>
      <c r="T141" s="10"/>
      <c r="U141" s="10"/>
      <c r="V141" s="10"/>
      <c r="W141" s="10">
        <v>3.5</v>
      </c>
      <c r="X141" s="10"/>
      <c r="Y141" s="10"/>
      <c r="Z141" s="10"/>
      <c r="AA141" s="10"/>
      <c r="AB141" s="10"/>
    </row>
    <row r="142" spans="1:28" ht="13.5">
      <c r="A142" s="9">
        <v>137</v>
      </c>
      <c r="B142" s="9"/>
      <c r="C142" s="11" t="s">
        <v>508</v>
      </c>
      <c r="D142" s="11" t="s">
        <v>167</v>
      </c>
      <c r="E142" s="12">
        <f t="shared" si="16"/>
        <v>1.75</v>
      </c>
      <c r="F142" s="13">
        <f t="shared" si="17"/>
        <v>1</v>
      </c>
      <c r="G142" s="10">
        <f t="shared" si="18"/>
        <v>2</v>
      </c>
      <c r="H142" s="10">
        <f t="shared" si="19"/>
        <v>3.5</v>
      </c>
      <c r="I142" s="10"/>
      <c r="J142" s="10"/>
      <c r="K142" s="10"/>
      <c r="L142" s="10"/>
      <c r="M142" s="34"/>
      <c r="N142" s="34"/>
      <c r="O142" s="34"/>
      <c r="P142" s="10"/>
      <c r="Q142" s="10"/>
      <c r="R142" s="10"/>
      <c r="S142" s="10"/>
      <c r="T142" s="10"/>
      <c r="U142" s="10"/>
      <c r="V142" s="10"/>
      <c r="W142" s="10">
        <v>3.5</v>
      </c>
      <c r="X142" s="10"/>
      <c r="Y142" s="10"/>
      <c r="Z142" s="10"/>
      <c r="AA142" s="10"/>
      <c r="AB142" s="10"/>
    </row>
    <row r="143" spans="1:28" ht="13.5">
      <c r="A143" s="9">
        <v>141</v>
      </c>
      <c r="B143" s="9"/>
      <c r="C143" s="11" t="s">
        <v>245</v>
      </c>
      <c r="D143" s="31" t="s">
        <v>887</v>
      </c>
      <c r="E143" s="12">
        <f t="shared" si="16"/>
        <v>1.55</v>
      </c>
      <c r="F143" s="13">
        <f t="shared" si="17"/>
        <v>2</v>
      </c>
      <c r="G143" s="10">
        <f t="shared" si="18"/>
        <v>2</v>
      </c>
      <c r="H143" s="10">
        <f t="shared" si="19"/>
        <v>3.1</v>
      </c>
      <c r="I143" s="10"/>
      <c r="J143" s="10"/>
      <c r="K143" s="10"/>
      <c r="L143" s="10"/>
      <c r="M143" s="34"/>
      <c r="N143" s="34"/>
      <c r="O143" s="34"/>
      <c r="P143" s="10"/>
      <c r="Q143" s="10"/>
      <c r="R143" s="10"/>
      <c r="S143" s="10"/>
      <c r="T143" s="10"/>
      <c r="U143" s="10"/>
      <c r="V143" s="10"/>
      <c r="W143" s="10">
        <v>1</v>
      </c>
      <c r="X143" s="10"/>
      <c r="Y143" s="10"/>
      <c r="Z143" s="10"/>
      <c r="AA143" s="10">
        <v>2.1</v>
      </c>
      <c r="AB143" s="10"/>
    </row>
    <row r="144" spans="1:28" ht="13.5">
      <c r="A144" s="9">
        <v>141</v>
      </c>
      <c r="B144" s="9"/>
      <c r="C144" s="11" t="s">
        <v>631</v>
      </c>
      <c r="D144" s="31" t="s">
        <v>887</v>
      </c>
      <c r="E144" s="12">
        <f t="shared" si="16"/>
        <v>1.55</v>
      </c>
      <c r="F144" s="13">
        <f t="shared" si="17"/>
        <v>2</v>
      </c>
      <c r="G144" s="10">
        <f t="shared" si="18"/>
        <v>2</v>
      </c>
      <c r="H144" s="10">
        <f t="shared" si="19"/>
        <v>3.1</v>
      </c>
      <c r="I144" s="10"/>
      <c r="J144" s="10"/>
      <c r="K144" s="10"/>
      <c r="L144" s="10"/>
      <c r="M144" s="34"/>
      <c r="N144" s="34"/>
      <c r="O144" s="34">
        <v>2.1</v>
      </c>
      <c r="P144" s="10"/>
      <c r="Q144" s="10"/>
      <c r="R144" s="10"/>
      <c r="S144" s="10">
        <v>1</v>
      </c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3.5">
      <c r="A145" s="9">
        <v>143</v>
      </c>
      <c r="B145" s="9"/>
      <c r="C145" s="9" t="s">
        <v>433</v>
      </c>
      <c r="D145" s="30" t="s">
        <v>902</v>
      </c>
      <c r="E145" s="12">
        <f t="shared" si="16"/>
        <v>1.5333333333333332</v>
      </c>
      <c r="F145" s="13">
        <f t="shared" si="17"/>
        <v>3</v>
      </c>
      <c r="G145" s="10">
        <f t="shared" si="18"/>
        <v>3</v>
      </c>
      <c r="H145" s="10">
        <f t="shared" si="19"/>
        <v>4.6</v>
      </c>
      <c r="I145" s="10"/>
      <c r="J145" s="10"/>
      <c r="K145" s="10"/>
      <c r="L145" s="10"/>
      <c r="M145" s="34"/>
      <c r="N145" s="34"/>
      <c r="O145" s="34"/>
      <c r="P145" s="10"/>
      <c r="Q145" s="10"/>
      <c r="R145" s="10">
        <v>1.5</v>
      </c>
      <c r="S145" s="10"/>
      <c r="T145" s="10"/>
      <c r="U145" s="10"/>
      <c r="V145" s="10"/>
      <c r="W145" s="10">
        <v>1</v>
      </c>
      <c r="X145" s="10"/>
      <c r="Y145" s="10"/>
      <c r="Z145" s="10"/>
      <c r="AA145" s="10">
        <v>2.1</v>
      </c>
      <c r="AB145" s="10"/>
    </row>
    <row r="146" spans="1:28" ht="13.5">
      <c r="A146" s="9">
        <v>143</v>
      </c>
      <c r="B146" s="9"/>
      <c r="C146" s="9" t="s">
        <v>810</v>
      </c>
      <c r="D146" s="30" t="s">
        <v>902</v>
      </c>
      <c r="E146" s="12">
        <f t="shared" si="16"/>
        <v>1.5333333333333332</v>
      </c>
      <c r="F146" s="13">
        <f t="shared" si="17"/>
        <v>3</v>
      </c>
      <c r="G146" s="10">
        <f t="shared" si="18"/>
        <v>3</v>
      </c>
      <c r="H146" s="10">
        <f t="shared" si="19"/>
        <v>4.6</v>
      </c>
      <c r="I146" s="10"/>
      <c r="J146" s="10"/>
      <c r="K146" s="10"/>
      <c r="L146" s="10"/>
      <c r="M146" s="34"/>
      <c r="N146" s="34"/>
      <c r="O146" s="34"/>
      <c r="P146" s="10"/>
      <c r="Q146" s="10"/>
      <c r="R146" s="10">
        <v>1.5</v>
      </c>
      <c r="S146" s="10"/>
      <c r="T146" s="10"/>
      <c r="U146" s="10"/>
      <c r="V146" s="10"/>
      <c r="W146" s="10">
        <v>1</v>
      </c>
      <c r="X146" s="10"/>
      <c r="Y146" s="10"/>
      <c r="Z146" s="10"/>
      <c r="AA146" s="10">
        <v>2.1</v>
      </c>
      <c r="AB146" s="10"/>
    </row>
    <row r="147" spans="1:28" ht="13.5">
      <c r="A147" s="9">
        <v>145</v>
      </c>
      <c r="B147" s="9"/>
      <c r="C147" s="9" t="s">
        <v>515</v>
      </c>
      <c r="D147" s="9" t="s">
        <v>1002</v>
      </c>
      <c r="E147" s="12">
        <f t="shared" si="16"/>
        <v>1.3666666666666665</v>
      </c>
      <c r="F147" s="13">
        <f t="shared" si="17"/>
        <v>3</v>
      </c>
      <c r="G147" s="10">
        <f t="shared" si="18"/>
        <v>3</v>
      </c>
      <c r="H147" s="10">
        <f t="shared" si="19"/>
        <v>4.1</v>
      </c>
      <c r="I147" s="10"/>
      <c r="J147" s="10"/>
      <c r="K147" s="10"/>
      <c r="L147" s="10"/>
      <c r="M147" s="34"/>
      <c r="N147" s="34"/>
      <c r="O147" s="34">
        <v>2.1</v>
      </c>
      <c r="P147" s="10"/>
      <c r="Q147" s="10"/>
      <c r="R147" s="10"/>
      <c r="S147" s="10">
        <v>1</v>
      </c>
      <c r="T147" s="10"/>
      <c r="U147" s="10"/>
      <c r="V147" s="10"/>
      <c r="W147" s="10">
        <v>1</v>
      </c>
      <c r="X147" s="10"/>
      <c r="Y147" s="10"/>
      <c r="Z147" s="10"/>
      <c r="AA147" s="10"/>
      <c r="AB147" s="10"/>
    </row>
    <row r="148" spans="1:28" ht="13.5">
      <c r="A148" s="9">
        <v>146</v>
      </c>
      <c r="B148" s="9"/>
      <c r="C148" s="9" t="s">
        <v>830</v>
      </c>
      <c r="D148" s="30" t="s">
        <v>902</v>
      </c>
      <c r="E148" s="12">
        <f t="shared" si="16"/>
        <v>1.05</v>
      </c>
      <c r="F148" s="13">
        <f t="shared" si="17"/>
        <v>1</v>
      </c>
      <c r="G148" s="10">
        <f t="shared" si="18"/>
        <v>2</v>
      </c>
      <c r="H148" s="10">
        <f t="shared" si="19"/>
        <v>2.1</v>
      </c>
      <c r="I148" s="10"/>
      <c r="J148" s="10"/>
      <c r="K148" s="10"/>
      <c r="L148" s="10"/>
      <c r="M148" s="34"/>
      <c r="N148" s="34"/>
      <c r="O148" s="34">
        <v>2.1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3.5">
      <c r="A149" s="9">
        <v>146</v>
      </c>
      <c r="B149" s="9"/>
      <c r="C149" s="9" t="s">
        <v>1018</v>
      </c>
      <c r="D149" s="30" t="s">
        <v>902</v>
      </c>
      <c r="E149" s="12">
        <f t="shared" si="16"/>
        <v>1.05</v>
      </c>
      <c r="F149" s="13">
        <f t="shared" si="17"/>
        <v>1</v>
      </c>
      <c r="G149" s="10">
        <f t="shared" si="18"/>
        <v>2</v>
      </c>
      <c r="H149" s="10">
        <f t="shared" si="19"/>
        <v>2.1</v>
      </c>
      <c r="I149" s="10"/>
      <c r="J149" s="10"/>
      <c r="K149" s="10"/>
      <c r="L149" s="10"/>
      <c r="M149" s="34"/>
      <c r="N149" s="34"/>
      <c r="O149" s="34">
        <v>2.1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3.5">
      <c r="A150" s="9">
        <v>146</v>
      </c>
      <c r="B150" s="9"/>
      <c r="C150" s="9" t="s">
        <v>628</v>
      </c>
      <c r="D150" s="9" t="s">
        <v>793</v>
      </c>
      <c r="E150" s="12">
        <f t="shared" si="16"/>
        <v>1.05</v>
      </c>
      <c r="F150" s="13">
        <f t="shared" si="17"/>
        <v>1</v>
      </c>
      <c r="G150" s="10">
        <f t="shared" si="18"/>
        <v>2</v>
      </c>
      <c r="H150" s="10">
        <f t="shared" si="19"/>
        <v>2.1</v>
      </c>
      <c r="I150" s="10"/>
      <c r="J150" s="10"/>
      <c r="K150" s="10"/>
      <c r="L150" s="10"/>
      <c r="M150" s="34"/>
      <c r="N150" s="34"/>
      <c r="O150" s="34"/>
      <c r="P150" s="10"/>
      <c r="Q150" s="10"/>
      <c r="R150" s="10"/>
      <c r="S150" s="10">
        <v>2.1</v>
      </c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3.5">
      <c r="A151" s="9">
        <v>146</v>
      </c>
      <c r="B151" s="9"/>
      <c r="C151" s="9" t="s">
        <v>629</v>
      </c>
      <c r="D151" s="9" t="s">
        <v>796</v>
      </c>
      <c r="E151" s="12">
        <f t="shared" si="16"/>
        <v>1.05</v>
      </c>
      <c r="F151" s="13">
        <f t="shared" si="17"/>
        <v>1</v>
      </c>
      <c r="G151" s="10">
        <f t="shared" si="18"/>
        <v>2</v>
      </c>
      <c r="H151" s="10">
        <f t="shared" si="19"/>
        <v>2.1</v>
      </c>
      <c r="I151" s="10"/>
      <c r="J151" s="10"/>
      <c r="K151" s="10"/>
      <c r="L151" s="10"/>
      <c r="M151" s="34"/>
      <c r="N151" s="34"/>
      <c r="O151" s="34"/>
      <c r="P151" s="10"/>
      <c r="Q151" s="10"/>
      <c r="R151" s="10"/>
      <c r="S151" s="10">
        <v>2.1</v>
      </c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3.5">
      <c r="A152" s="9">
        <v>146</v>
      </c>
      <c r="B152" s="9"/>
      <c r="C152" s="11" t="s">
        <v>511</v>
      </c>
      <c r="D152" s="11" t="s">
        <v>889</v>
      </c>
      <c r="E152" s="12">
        <f t="shared" si="16"/>
        <v>1.05</v>
      </c>
      <c r="F152" s="13">
        <f t="shared" si="17"/>
        <v>1</v>
      </c>
      <c r="G152" s="10">
        <f t="shared" si="18"/>
        <v>2</v>
      </c>
      <c r="H152" s="10">
        <f t="shared" si="19"/>
        <v>2.1</v>
      </c>
      <c r="I152" s="10"/>
      <c r="J152" s="10"/>
      <c r="K152" s="10"/>
      <c r="L152" s="10"/>
      <c r="M152" s="34"/>
      <c r="N152" s="34"/>
      <c r="O152" s="34"/>
      <c r="P152" s="10"/>
      <c r="Q152" s="10"/>
      <c r="R152" s="10"/>
      <c r="S152" s="10"/>
      <c r="T152" s="10"/>
      <c r="U152" s="10"/>
      <c r="V152" s="10"/>
      <c r="W152" s="10">
        <v>2.1</v>
      </c>
      <c r="X152" s="10"/>
      <c r="Y152" s="10"/>
      <c r="Z152" s="10"/>
      <c r="AA152" s="10"/>
      <c r="AB152" s="10"/>
    </row>
    <row r="153" spans="1:28" ht="13.5">
      <c r="A153" s="9">
        <v>146</v>
      </c>
      <c r="B153" s="9"/>
      <c r="C153" s="11" t="s">
        <v>256</v>
      </c>
      <c r="D153" s="11" t="s">
        <v>889</v>
      </c>
      <c r="E153" s="12">
        <f t="shared" si="16"/>
        <v>1.05</v>
      </c>
      <c r="F153" s="13">
        <f t="shared" si="17"/>
        <v>1</v>
      </c>
      <c r="G153" s="10">
        <f t="shared" si="18"/>
        <v>2</v>
      </c>
      <c r="H153" s="10">
        <f t="shared" si="19"/>
        <v>2.1</v>
      </c>
      <c r="I153" s="10"/>
      <c r="J153" s="10"/>
      <c r="K153" s="10"/>
      <c r="L153" s="10"/>
      <c r="M153" s="34"/>
      <c r="N153" s="34"/>
      <c r="O153" s="34"/>
      <c r="P153" s="10"/>
      <c r="Q153" s="10"/>
      <c r="R153" s="10"/>
      <c r="S153" s="10"/>
      <c r="T153" s="10"/>
      <c r="U153" s="10"/>
      <c r="V153" s="10"/>
      <c r="W153" s="10">
        <v>2.1</v>
      </c>
      <c r="X153" s="10"/>
      <c r="Y153" s="10"/>
      <c r="Z153" s="10"/>
      <c r="AA153" s="10"/>
      <c r="AB153" s="10"/>
    </row>
    <row r="154" spans="1:28" ht="13.5">
      <c r="A154" s="9">
        <v>146</v>
      </c>
      <c r="B154" s="9"/>
      <c r="C154" s="9" t="s">
        <v>1016</v>
      </c>
      <c r="D154" s="32" t="s">
        <v>909</v>
      </c>
      <c r="E154" s="12">
        <f t="shared" si="16"/>
        <v>1.05</v>
      </c>
      <c r="F154" s="13">
        <f t="shared" si="17"/>
        <v>1</v>
      </c>
      <c r="G154" s="10">
        <f t="shared" si="18"/>
        <v>2</v>
      </c>
      <c r="H154" s="10">
        <f t="shared" si="19"/>
        <v>2.1</v>
      </c>
      <c r="I154" s="10"/>
      <c r="J154" s="10"/>
      <c r="K154" s="10"/>
      <c r="L154" s="10"/>
      <c r="M154" s="34"/>
      <c r="N154" s="34"/>
      <c r="O154" s="34">
        <v>2.1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3.5">
      <c r="A155" s="9">
        <v>146</v>
      </c>
      <c r="B155" s="9"/>
      <c r="C155" s="9" t="s">
        <v>1017</v>
      </c>
      <c r="D155" s="32" t="s">
        <v>909</v>
      </c>
      <c r="E155" s="12">
        <f t="shared" si="16"/>
        <v>1.05</v>
      </c>
      <c r="F155" s="13">
        <f t="shared" si="17"/>
        <v>1</v>
      </c>
      <c r="G155" s="10">
        <f t="shared" si="18"/>
        <v>2</v>
      </c>
      <c r="H155" s="10">
        <f t="shared" si="19"/>
        <v>2.1</v>
      </c>
      <c r="I155" s="10"/>
      <c r="J155" s="10"/>
      <c r="K155" s="10"/>
      <c r="L155" s="10"/>
      <c r="M155" s="34"/>
      <c r="N155" s="34"/>
      <c r="O155" s="34">
        <v>2.1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3.5">
      <c r="A156" s="9">
        <v>146</v>
      </c>
      <c r="B156" s="9"/>
      <c r="C156" s="11" t="s">
        <v>408</v>
      </c>
      <c r="D156" s="31" t="s">
        <v>887</v>
      </c>
      <c r="E156" s="12">
        <f t="shared" si="16"/>
        <v>1.05</v>
      </c>
      <c r="F156" s="13">
        <f t="shared" si="17"/>
        <v>1</v>
      </c>
      <c r="G156" s="10">
        <f t="shared" si="18"/>
        <v>2</v>
      </c>
      <c r="H156" s="10">
        <f t="shared" si="19"/>
        <v>2.1</v>
      </c>
      <c r="I156" s="10"/>
      <c r="J156" s="10"/>
      <c r="K156" s="10"/>
      <c r="L156" s="10"/>
      <c r="M156" s="34"/>
      <c r="N156" s="34"/>
      <c r="O156" s="3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>
        <v>2.1</v>
      </c>
      <c r="AB156" s="10"/>
    </row>
    <row r="157" spans="1:28" ht="13.5">
      <c r="A157" s="9">
        <v>146</v>
      </c>
      <c r="B157" s="9"/>
      <c r="C157" s="11" t="s">
        <v>787</v>
      </c>
      <c r="D157" s="31" t="s">
        <v>887</v>
      </c>
      <c r="E157" s="12">
        <f t="shared" si="16"/>
        <v>1.05</v>
      </c>
      <c r="F157" s="13">
        <f t="shared" si="17"/>
        <v>1</v>
      </c>
      <c r="G157" s="10">
        <f t="shared" si="18"/>
        <v>2</v>
      </c>
      <c r="H157" s="10">
        <f t="shared" si="19"/>
        <v>2.1</v>
      </c>
      <c r="I157" s="10"/>
      <c r="J157" s="10"/>
      <c r="K157" s="10"/>
      <c r="L157" s="10"/>
      <c r="M157" s="34"/>
      <c r="N157" s="34"/>
      <c r="O157" s="34">
        <v>2.1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3.5">
      <c r="A158" s="9">
        <v>156</v>
      </c>
      <c r="B158" s="9"/>
      <c r="C158" s="11" t="s">
        <v>516</v>
      </c>
      <c r="D158" s="11" t="s">
        <v>889</v>
      </c>
      <c r="E158" s="12">
        <f t="shared" si="16"/>
        <v>1</v>
      </c>
      <c r="F158" s="13">
        <f t="shared" si="17"/>
        <v>2</v>
      </c>
      <c r="G158" s="10">
        <f t="shared" si="18"/>
        <v>2</v>
      </c>
      <c r="H158" s="10">
        <f t="shared" si="19"/>
        <v>2</v>
      </c>
      <c r="I158" s="10"/>
      <c r="J158" s="10"/>
      <c r="K158" s="10"/>
      <c r="L158" s="10"/>
      <c r="M158" s="34"/>
      <c r="N158" s="34"/>
      <c r="O158" s="34">
        <v>1</v>
      </c>
      <c r="P158" s="10"/>
      <c r="Q158" s="10"/>
      <c r="R158" s="10"/>
      <c r="S158" s="10"/>
      <c r="T158" s="10"/>
      <c r="U158" s="10"/>
      <c r="V158" s="10"/>
      <c r="W158" s="10">
        <v>1</v>
      </c>
      <c r="X158" s="10"/>
      <c r="Y158" s="10"/>
      <c r="Z158" s="10"/>
      <c r="AA158" s="10"/>
      <c r="AB158" s="10"/>
    </row>
    <row r="159" spans="1:28" ht="13.5">
      <c r="A159" s="9">
        <v>156</v>
      </c>
      <c r="B159" s="9"/>
      <c r="C159" s="9" t="s">
        <v>411</v>
      </c>
      <c r="D159" s="9" t="s">
        <v>410</v>
      </c>
      <c r="E159" s="12">
        <f t="shared" si="16"/>
        <v>1</v>
      </c>
      <c r="F159" s="13">
        <f t="shared" si="17"/>
        <v>2</v>
      </c>
      <c r="G159" s="10">
        <f t="shared" si="18"/>
        <v>2</v>
      </c>
      <c r="H159" s="10">
        <f t="shared" si="19"/>
        <v>2</v>
      </c>
      <c r="I159" s="10"/>
      <c r="J159" s="10"/>
      <c r="K159" s="10"/>
      <c r="L159" s="10"/>
      <c r="M159" s="34"/>
      <c r="N159" s="34"/>
      <c r="O159" s="34">
        <v>1</v>
      </c>
      <c r="P159" s="10"/>
      <c r="Q159" s="10"/>
      <c r="R159" s="10"/>
      <c r="S159" s="10">
        <v>1</v>
      </c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3.5">
      <c r="A160" s="9">
        <v>156</v>
      </c>
      <c r="B160" s="9"/>
      <c r="C160" s="9" t="s">
        <v>630</v>
      </c>
      <c r="D160" s="9" t="s">
        <v>410</v>
      </c>
      <c r="E160" s="12">
        <f t="shared" si="16"/>
        <v>1</v>
      </c>
      <c r="F160" s="13">
        <f t="shared" si="17"/>
        <v>2</v>
      </c>
      <c r="G160" s="10">
        <f t="shared" si="18"/>
        <v>2</v>
      </c>
      <c r="H160" s="10">
        <f t="shared" si="19"/>
        <v>2</v>
      </c>
      <c r="I160" s="10"/>
      <c r="J160" s="10"/>
      <c r="K160" s="10"/>
      <c r="L160" s="10"/>
      <c r="M160" s="34"/>
      <c r="N160" s="34"/>
      <c r="O160" s="34">
        <v>1</v>
      </c>
      <c r="P160" s="10"/>
      <c r="Q160" s="10"/>
      <c r="R160" s="10"/>
      <c r="S160" s="10">
        <v>1</v>
      </c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3.5">
      <c r="A161" s="9">
        <v>156</v>
      </c>
      <c r="B161" s="9"/>
      <c r="C161" s="11" t="s">
        <v>634</v>
      </c>
      <c r="D161" s="30" t="s">
        <v>888</v>
      </c>
      <c r="E161" s="12">
        <f t="shared" si="16"/>
        <v>1</v>
      </c>
      <c r="F161" s="13">
        <f t="shared" si="17"/>
        <v>2</v>
      </c>
      <c r="G161" s="10">
        <f t="shared" si="18"/>
        <v>2</v>
      </c>
      <c r="H161" s="10">
        <f t="shared" si="19"/>
        <v>2</v>
      </c>
      <c r="I161" s="10"/>
      <c r="J161" s="10"/>
      <c r="K161" s="10"/>
      <c r="L161" s="10"/>
      <c r="M161" s="34"/>
      <c r="N161" s="34"/>
      <c r="O161" s="34">
        <v>1</v>
      </c>
      <c r="P161" s="10"/>
      <c r="Q161" s="10"/>
      <c r="R161" s="10"/>
      <c r="S161" s="10">
        <v>1</v>
      </c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3.5">
      <c r="A162" s="9">
        <v>156</v>
      </c>
      <c r="B162" s="9"/>
      <c r="C162" s="11" t="s">
        <v>792</v>
      </c>
      <c r="D162" s="31" t="s">
        <v>887</v>
      </c>
      <c r="E162" s="12">
        <f t="shared" si="16"/>
        <v>1</v>
      </c>
      <c r="F162" s="13">
        <f t="shared" si="17"/>
        <v>2</v>
      </c>
      <c r="G162" s="10">
        <f t="shared" si="18"/>
        <v>2</v>
      </c>
      <c r="H162" s="10">
        <f t="shared" si="19"/>
        <v>2</v>
      </c>
      <c r="I162" s="10"/>
      <c r="J162" s="10"/>
      <c r="K162" s="10"/>
      <c r="L162" s="10"/>
      <c r="M162" s="34"/>
      <c r="N162" s="34"/>
      <c r="O162" s="34"/>
      <c r="P162" s="10"/>
      <c r="Q162" s="10"/>
      <c r="R162" s="10"/>
      <c r="S162" s="10"/>
      <c r="T162" s="10"/>
      <c r="U162" s="10"/>
      <c r="V162" s="10"/>
      <c r="W162" s="10">
        <v>1</v>
      </c>
      <c r="X162" s="10"/>
      <c r="Y162" s="10"/>
      <c r="Z162" s="10"/>
      <c r="AA162" s="10">
        <v>1</v>
      </c>
      <c r="AB162" s="10"/>
    </row>
    <row r="163" spans="1:28" ht="13.5">
      <c r="A163" s="9">
        <v>161</v>
      </c>
      <c r="B163" s="9"/>
      <c r="C163" s="9" t="s">
        <v>423</v>
      </c>
      <c r="D163" s="11" t="s">
        <v>889</v>
      </c>
      <c r="E163" s="12">
        <f t="shared" si="16"/>
        <v>1</v>
      </c>
      <c r="F163" s="13">
        <f t="shared" si="17"/>
        <v>3</v>
      </c>
      <c r="G163" s="10">
        <f t="shared" si="18"/>
        <v>3</v>
      </c>
      <c r="H163" s="10">
        <f t="shared" si="19"/>
        <v>3</v>
      </c>
      <c r="I163" s="10"/>
      <c r="J163" s="10"/>
      <c r="K163" s="10"/>
      <c r="L163" s="10"/>
      <c r="M163" s="34"/>
      <c r="N163" s="34"/>
      <c r="O163" s="34">
        <v>1</v>
      </c>
      <c r="P163" s="10"/>
      <c r="Q163" s="10"/>
      <c r="R163" s="10"/>
      <c r="S163" s="10"/>
      <c r="T163" s="10"/>
      <c r="U163" s="10"/>
      <c r="V163" s="10"/>
      <c r="W163" s="10">
        <v>1</v>
      </c>
      <c r="X163" s="10"/>
      <c r="Y163" s="10"/>
      <c r="Z163" s="10"/>
      <c r="AA163" s="10">
        <v>1</v>
      </c>
      <c r="AB163" s="10"/>
    </row>
    <row r="164" spans="1:28" ht="13.5">
      <c r="A164" s="9">
        <v>162</v>
      </c>
      <c r="B164" s="9"/>
      <c r="C164" s="11" t="s">
        <v>790</v>
      </c>
      <c r="D164" s="11" t="s">
        <v>892</v>
      </c>
      <c r="E164" s="12">
        <f t="shared" si="16"/>
        <v>0.75</v>
      </c>
      <c r="F164" s="13">
        <f t="shared" si="17"/>
        <v>1</v>
      </c>
      <c r="G164" s="10">
        <f t="shared" si="18"/>
        <v>2</v>
      </c>
      <c r="H164" s="10">
        <f t="shared" si="19"/>
        <v>1.5</v>
      </c>
      <c r="I164" s="10"/>
      <c r="J164" s="10"/>
      <c r="K164" s="10"/>
      <c r="L164" s="10"/>
      <c r="M164" s="34"/>
      <c r="N164" s="34"/>
      <c r="O164" s="3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1.5</v>
      </c>
      <c r="AA164" s="10"/>
      <c r="AB164" s="10"/>
    </row>
    <row r="165" spans="1:28" ht="13.5">
      <c r="A165" s="9">
        <v>162</v>
      </c>
      <c r="B165" s="9"/>
      <c r="C165" s="9" t="s">
        <v>501</v>
      </c>
      <c r="D165" s="9" t="s">
        <v>410</v>
      </c>
      <c r="E165" s="12">
        <f t="shared" si="16"/>
        <v>0.75</v>
      </c>
      <c r="F165" s="13">
        <f t="shared" si="17"/>
        <v>1</v>
      </c>
      <c r="G165" s="10">
        <f t="shared" si="18"/>
        <v>2</v>
      </c>
      <c r="H165" s="10">
        <f t="shared" si="19"/>
        <v>1.5</v>
      </c>
      <c r="I165" s="10"/>
      <c r="J165" s="10"/>
      <c r="K165" s="10"/>
      <c r="L165" s="10"/>
      <c r="M165" s="34"/>
      <c r="N165" s="34"/>
      <c r="O165" s="34"/>
      <c r="P165" s="10"/>
      <c r="Q165" s="10"/>
      <c r="R165" s="10"/>
      <c r="S165" s="10"/>
      <c r="T165" s="10"/>
      <c r="U165" s="10"/>
      <c r="V165" s="10">
        <v>1.5</v>
      </c>
      <c r="W165" s="10"/>
      <c r="X165" s="10"/>
      <c r="Y165" s="10"/>
      <c r="Z165" s="10"/>
      <c r="AA165" s="10"/>
      <c r="AB165" s="10"/>
    </row>
    <row r="166" spans="1:28" ht="13.5">
      <c r="A166" s="9">
        <v>162</v>
      </c>
      <c r="B166" s="9"/>
      <c r="C166" s="11" t="s">
        <v>243</v>
      </c>
      <c r="D166" s="30" t="s">
        <v>898</v>
      </c>
      <c r="E166" s="12">
        <f t="shared" si="16"/>
        <v>0.75</v>
      </c>
      <c r="F166" s="13">
        <f t="shared" si="17"/>
        <v>1</v>
      </c>
      <c r="G166" s="10">
        <f t="shared" si="18"/>
        <v>2</v>
      </c>
      <c r="H166" s="10">
        <f t="shared" si="19"/>
        <v>1.5</v>
      </c>
      <c r="I166" s="10"/>
      <c r="J166" s="10"/>
      <c r="K166" s="10"/>
      <c r="L166" s="10"/>
      <c r="M166" s="34"/>
      <c r="N166" s="34"/>
      <c r="O166" s="34"/>
      <c r="P166" s="10"/>
      <c r="Q166" s="10"/>
      <c r="R166" s="10"/>
      <c r="S166" s="10"/>
      <c r="T166" s="10"/>
      <c r="U166" s="10"/>
      <c r="V166" s="10"/>
      <c r="W166" s="10"/>
      <c r="X166" s="10"/>
      <c r="Y166" s="10">
        <v>1.5</v>
      </c>
      <c r="Z166" s="10"/>
      <c r="AA166" s="10"/>
      <c r="AB166" s="10"/>
    </row>
    <row r="167" spans="1:28" ht="13.5">
      <c r="A167" s="9">
        <v>165</v>
      </c>
      <c r="B167" s="9"/>
      <c r="C167" s="9" t="s">
        <v>1019</v>
      </c>
      <c r="D167" s="30" t="s">
        <v>902</v>
      </c>
      <c r="E167" s="12">
        <f t="shared" si="16"/>
        <v>0.5</v>
      </c>
      <c r="F167" s="13">
        <f t="shared" si="17"/>
        <v>1</v>
      </c>
      <c r="G167" s="10">
        <f t="shared" si="18"/>
        <v>2</v>
      </c>
      <c r="H167" s="10">
        <f t="shared" si="19"/>
        <v>1</v>
      </c>
      <c r="I167" s="10"/>
      <c r="J167" s="10"/>
      <c r="K167" s="10"/>
      <c r="L167" s="10"/>
      <c r="M167" s="34"/>
      <c r="N167" s="34"/>
      <c r="O167" s="34">
        <v>1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3.5">
      <c r="A168" s="9">
        <v>165</v>
      </c>
      <c r="B168" s="9"/>
      <c r="C168" s="9" t="s">
        <v>1020</v>
      </c>
      <c r="D168" s="30" t="s">
        <v>902</v>
      </c>
      <c r="E168" s="12">
        <f t="shared" si="16"/>
        <v>0.5</v>
      </c>
      <c r="F168" s="13">
        <f t="shared" si="17"/>
        <v>1</v>
      </c>
      <c r="G168" s="10">
        <f t="shared" si="18"/>
        <v>2</v>
      </c>
      <c r="H168" s="10">
        <f t="shared" si="19"/>
        <v>1</v>
      </c>
      <c r="I168" s="10"/>
      <c r="J168" s="10"/>
      <c r="K168" s="10"/>
      <c r="L168" s="10"/>
      <c r="M168" s="34"/>
      <c r="N168" s="34"/>
      <c r="O168" s="34">
        <v>1</v>
      </c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3.5">
      <c r="A169" s="9">
        <v>165</v>
      </c>
      <c r="B169" s="9"/>
      <c r="C169" s="9" t="s">
        <v>422</v>
      </c>
      <c r="D169" s="11" t="s">
        <v>889</v>
      </c>
      <c r="E169" s="12">
        <f t="shared" si="16"/>
        <v>0.5</v>
      </c>
      <c r="F169" s="13">
        <f t="shared" si="17"/>
        <v>1</v>
      </c>
      <c r="G169" s="10">
        <f t="shared" si="18"/>
        <v>2</v>
      </c>
      <c r="H169" s="10">
        <f t="shared" si="19"/>
        <v>1</v>
      </c>
      <c r="I169" s="10"/>
      <c r="J169" s="10"/>
      <c r="K169" s="10"/>
      <c r="L169" s="10"/>
      <c r="M169" s="34"/>
      <c r="N169" s="34"/>
      <c r="O169" s="3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>
        <v>1</v>
      </c>
      <c r="AB169" s="10"/>
    </row>
    <row r="170" spans="1:28" ht="13.5">
      <c r="A170" s="9">
        <v>165</v>
      </c>
      <c r="B170" s="9"/>
      <c r="C170" s="11" t="s">
        <v>531</v>
      </c>
      <c r="D170" s="11" t="s">
        <v>889</v>
      </c>
      <c r="E170" s="12">
        <f t="shared" si="16"/>
        <v>0.5</v>
      </c>
      <c r="F170" s="13">
        <f t="shared" si="17"/>
        <v>1</v>
      </c>
      <c r="G170" s="10">
        <f t="shared" si="18"/>
        <v>2</v>
      </c>
      <c r="H170" s="10">
        <f t="shared" si="19"/>
        <v>1</v>
      </c>
      <c r="I170" s="10"/>
      <c r="J170" s="10"/>
      <c r="K170" s="10"/>
      <c r="L170" s="10"/>
      <c r="M170" s="34"/>
      <c r="N170" s="34"/>
      <c r="O170" s="34"/>
      <c r="P170" s="10"/>
      <c r="Q170" s="10"/>
      <c r="R170" s="10"/>
      <c r="S170" s="10"/>
      <c r="T170" s="10"/>
      <c r="U170" s="10"/>
      <c r="V170" s="10"/>
      <c r="W170" s="10">
        <v>1</v>
      </c>
      <c r="X170" s="10"/>
      <c r="Y170" s="10"/>
      <c r="Z170" s="10"/>
      <c r="AA170" s="10"/>
      <c r="AB170" s="10"/>
    </row>
    <row r="171" spans="1:28" ht="13.5">
      <c r="A171" s="9">
        <v>165</v>
      </c>
      <c r="B171" s="9"/>
      <c r="C171" s="11" t="s">
        <v>519</v>
      </c>
      <c r="D171" s="11" t="s">
        <v>889</v>
      </c>
      <c r="E171" s="12">
        <f t="shared" si="16"/>
        <v>0.5</v>
      </c>
      <c r="F171" s="13">
        <f t="shared" si="17"/>
        <v>1</v>
      </c>
      <c r="G171" s="10">
        <f aca="true" t="shared" si="20" ref="G171:G202">IF(F171&lt;3,2,F171)</f>
        <v>2</v>
      </c>
      <c r="H171" s="10">
        <f aca="true" t="shared" si="21" ref="H171:H202">SUM(I171:AB171)</f>
        <v>1</v>
      </c>
      <c r="I171" s="10"/>
      <c r="J171" s="10"/>
      <c r="K171" s="10"/>
      <c r="L171" s="10"/>
      <c r="M171" s="34"/>
      <c r="N171" s="34"/>
      <c r="O171" s="34"/>
      <c r="P171" s="10"/>
      <c r="Q171" s="10"/>
      <c r="R171" s="10"/>
      <c r="S171" s="10"/>
      <c r="T171" s="10"/>
      <c r="U171" s="10"/>
      <c r="V171" s="10"/>
      <c r="W171" s="10">
        <v>1</v>
      </c>
      <c r="X171" s="10"/>
      <c r="Y171" s="10"/>
      <c r="Z171" s="10"/>
      <c r="AA171" s="10"/>
      <c r="AB171" s="10"/>
    </row>
    <row r="172" spans="1:28" ht="13.5">
      <c r="A172" s="9">
        <v>165</v>
      </c>
      <c r="B172" s="9"/>
      <c r="C172" s="11" t="s">
        <v>633</v>
      </c>
      <c r="D172" s="30" t="s">
        <v>888</v>
      </c>
      <c r="E172" s="12">
        <f t="shared" si="16"/>
        <v>0.5</v>
      </c>
      <c r="F172" s="13">
        <f t="shared" si="17"/>
        <v>1</v>
      </c>
      <c r="G172" s="10">
        <f t="shared" si="20"/>
        <v>2</v>
      </c>
      <c r="H172" s="10">
        <f t="shared" si="21"/>
        <v>1</v>
      </c>
      <c r="I172" s="10"/>
      <c r="J172" s="10"/>
      <c r="K172" s="10"/>
      <c r="L172" s="10"/>
      <c r="M172" s="34"/>
      <c r="N172" s="34"/>
      <c r="O172" s="34"/>
      <c r="P172" s="10"/>
      <c r="Q172" s="10"/>
      <c r="R172" s="10"/>
      <c r="S172" s="10">
        <v>1</v>
      </c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3.5">
      <c r="A173" s="9">
        <v>165</v>
      </c>
      <c r="B173" s="9"/>
      <c r="C173" s="11" t="s">
        <v>1015</v>
      </c>
      <c r="D173" s="30" t="s">
        <v>888</v>
      </c>
      <c r="E173" s="12">
        <f t="shared" si="16"/>
        <v>0.5</v>
      </c>
      <c r="F173" s="13">
        <f t="shared" si="17"/>
        <v>1</v>
      </c>
      <c r="G173" s="10">
        <f t="shared" si="20"/>
        <v>2</v>
      </c>
      <c r="H173" s="10">
        <f t="shared" si="21"/>
        <v>1</v>
      </c>
      <c r="I173" s="10"/>
      <c r="J173" s="10"/>
      <c r="K173" s="10"/>
      <c r="L173" s="10"/>
      <c r="M173" s="34"/>
      <c r="N173" s="34"/>
      <c r="O173" s="34">
        <v>1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3.5">
      <c r="A174" s="9">
        <v>165</v>
      </c>
      <c r="B174" s="9"/>
      <c r="C174" s="11" t="s">
        <v>434</v>
      </c>
      <c r="D174" s="31" t="s">
        <v>887</v>
      </c>
      <c r="E174" s="12">
        <f t="shared" si="16"/>
        <v>0.5</v>
      </c>
      <c r="F174" s="13">
        <f t="shared" si="17"/>
        <v>1</v>
      </c>
      <c r="G174" s="10">
        <f t="shared" si="20"/>
        <v>2</v>
      </c>
      <c r="H174" s="10">
        <f t="shared" si="21"/>
        <v>1</v>
      </c>
      <c r="I174" s="10"/>
      <c r="J174" s="10"/>
      <c r="K174" s="10"/>
      <c r="L174" s="10"/>
      <c r="M174" s="34"/>
      <c r="N174" s="34"/>
      <c r="O174" s="3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>
        <v>1</v>
      </c>
      <c r="AB174" s="10"/>
    </row>
    <row r="175" spans="1:28" ht="13.5">
      <c r="A175" s="9">
        <v>165</v>
      </c>
      <c r="B175" s="9"/>
      <c r="C175" s="11" t="s">
        <v>632</v>
      </c>
      <c r="D175" s="31" t="s">
        <v>887</v>
      </c>
      <c r="E175" s="12">
        <f t="shared" si="16"/>
        <v>0.5</v>
      </c>
      <c r="F175" s="13">
        <f t="shared" si="17"/>
        <v>1</v>
      </c>
      <c r="G175" s="10">
        <f t="shared" si="20"/>
        <v>2</v>
      </c>
      <c r="H175" s="10">
        <f t="shared" si="21"/>
        <v>1</v>
      </c>
      <c r="I175" s="10"/>
      <c r="J175" s="10"/>
      <c r="K175" s="10"/>
      <c r="L175" s="10"/>
      <c r="M175" s="34"/>
      <c r="N175" s="34"/>
      <c r="O175" s="34"/>
      <c r="P175" s="10"/>
      <c r="Q175" s="10"/>
      <c r="R175" s="10"/>
      <c r="S175" s="10">
        <v>1</v>
      </c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3.5">
      <c r="A176" s="9">
        <v>165</v>
      </c>
      <c r="B176" s="9"/>
      <c r="C176" s="11" t="s">
        <v>823</v>
      </c>
      <c r="D176" s="31" t="s">
        <v>887</v>
      </c>
      <c r="E176" s="12">
        <f t="shared" si="16"/>
        <v>0.5</v>
      </c>
      <c r="F176" s="13">
        <f t="shared" si="17"/>
        <v>1</v>
      </c>
      <c r="G176" s="10">
        <f t="shared" si="20"/>
        <v>2</v>
      </c>
      <c r="H176" s="10">
        <f t="shared" si="21"/>
        <v>1</v>
      </c>
      <c r="I176" s="10"/>
      <c r="J176" s="10"/>
      <c r="K176" s="10"/>
      <c r="L176" s="10"/>
      <c r="M176" s="34"/>
      <c r="N176" s="34"/>
      <c r="O176" s="34">
        <v>1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3.5">
      <c r="A177" s="9">
        <v>165</v>
      </c>
      <c r="B177" s="9"/>
      <c r="C177" s="11" t="s">
        <v>822</v>
      </c>
      <c r="D177" s="31" t="s">
        <v>887</v>
      </c>
      <c r="E177" s="12">
        <f t="shared" si="16"/>
        <v>0.5</v>
      </c>
      <c r="F177" s="13">
        <f t="shared" si="17"/>
        <v>1</v>
      </c>
      <c r="G177" s="10">
        <f t="shared" si="20"/>
        <v>2</v>
      </c>
      <c r="H177" s="10">
        <f t="shared" si="21"/>
        <v>1</v>
      </c>
      <c r="I177" s="10"/>
      <c r="J177" s="10"/>
      <c r="K177" s="10"/>
      <c r="L177" s="10"/>
      <c r="M177" s="34"/>
      <c r="N177" s="34"/>
      <c r="O177" s="34">
        <v>1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3.5">
      <c r="A178" s="9">
        <v>176</v>
      </c>
      <c r="B178" s="9"/>
      <c r="C178" s="30" t="s">
        <v>1021</v>
      </c>
      <c r="D178" s="30" t="s">
        <v>902</v>
      </c>
      <c r="E178" s="12">
        <f t="shared" si="16"/>
        <v>0</v>
      </c>
      <c r="F178" s="13">
        <f t="shared" si="17"/>
        <v>1</v>
      </c>
      <c r="G178" s="10">
        <f t="shared" si="20"/>
        <v>2</v>
      </c>
      <c r="H178" s="10">
        <f t="shared" si="21"/>
        <v>0</v>
      </c>
      <c r="I178" s="10"/>
      <c r="J178" s="10"/>
      <c r="K178" s="10"/>
      <c r="L178" s="10"/>
      <c r="M178" s="34"/>
      <c r="N178" s="34"/>
      <c r="O178" s="34">
        <v>0</v>
      </c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3.5">
      <c r="A179" s="9">
        <v>176</v>
      </c>
      <c r="B179" s="9"/>
      <c r="C179" s="30" t="s">
        <v>1022</v>
      </c>
      <c r="D179" s="30" t="s">
        <v>902</v>
      </c>
      <c r="E179" s="12">
        <f t="shared" si="16"/>
        <v>0</v>
      </c>
      <c r="F179" s="13">
        <f t="shared" si="17"/>
        <v>1</v>
      </c>
      <c r="G179" s="10">
        <f t="shared" si="20"/>
        <v>2</v>
      </c>
      <c r="H179" s="10">
        <f t="shared" si="21"/>
        <v>0</v>
      </c>
      <c r="I179" s="10"/>
      <c r="J179" s="10"/>
      <c r="K179" s="10"/>
      <c r="L179" s="10"/>
      <c r="M179" s="34"/>
      <c r="N179" s="34"/>
      <c r="O179" s="34">
        <v>0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3.5">
      <c r="A180" s="9"/>
      <c r="B180" s="9"/>
      <c r="C180" s="9" t="s">
        <v>285</v>
      </c>
      <c r="D180" s="9" t="s">
        <v>895</v>
      </c>
      <c r="E180" s="12">
        <f t="shared" si="16"/>
        <v>0</v>
      </c>
      <c r="F180" s="13">
        <f t="shared" si="17"/>
        <v>0</v>
      </c>
      <c r="G180" s="10">
        <f t="shared" si="20"/>
        <v>2</v>
      </c>
      <c r="H180" s="10">
        <f t="shared" si="21"/>
        <v>0</v>
      </c>
      <c r="I180" s="10"/>
      <c r="J180" s="10"/>
      <c r="K180" s="10"/>
      <c r="L180" s="10"/>
      <c r="M180" s="34"/>
      <c r="N180" s="34"/>
      <c r="O180" s="3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3.5">
      <c r="A181" s="9"/>
      <c r="B181" s="9"/>
      <c r="C181" s="9" t="s">
        <v>807</v>
      </c>
      <c r="D181" s="9" t="s">
        <v>387</v>
      </c>
      <c r="E181" s="12">
        <f t="shared" si="16"/>
        <v>0</v>
      </c>
      <c r="F181" s="13">
        <f t="shared" si="17"/>
        <v>0</v>
      </c>
      <c r="G181" s="10">
        <f t="shared" si="20"/>
        <v>2</v>
      </c>
      <c r="H181" s="10">
        <f t="shared" si="21"/>
        <v>0</v>
      </c>
      <c r="I181" s="10"/>
      <c r="J181" s="10"/>
      <c r="K181" s="10"/>
      <c r="L181" s="10"/>
      <c r="M181" s="34"/>
      <c r="N181" s="34"/>
      <c r="O181" s="3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3.5">
      <c r="A182" s="9"/>
      <c r="B182" s="9"/>
      <c r="C182" s="9" t="s">
        <v>390</v>
      </c>
      <c r="D182" s="9" t="s">
        <v>387</v>
      </c>
      <c r="E182" s="12">
        <f t="shared" si="16"/>
        <v>0</v>
      </c>
      <c r="F182" s="13">
        <f t="shared" si="17"/>
        <v>0</v>
      </c>
      <c r="G182" s="10">
        <f t="shared" si="20"/>
        <v>2</v>
      </c>
      <c r="H182" s="10">
        <f t="shared" si="21"/>
        <v>0</v>
      </c>
      <c r="I182" s="10"/>
      <c r="J182" s="10"/>
      <c r="K182" s="10"/>
      <c r="L182" s="10"/>
      <c r="M182" s="34"/>
      <c r="N182" s="34"/>
      <c r="O182" s="3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3.5">
      <c r="A183" s="9"/>
      <c r="B183" s="9"/>
      <c r="C183" s="9" t="s">
        <v>398</v>
      </c>
      <c r="D183" s="9" t="s">
        <v>893</v>
      </c>
      <c r="E183" s="12">
        <f t="shared" si="16"/>
        <v>0</v>
      </c>
      <c r="F183" s="13">
        <f t="shared" si="17"/>
        <v>0</v>
      </c>
      <c r="G183" s="10">
        <f t="shared" si="20"/>
        <v>2</v>
      </c>
      <c r="H183" s="10">
        <f t="shared" si="21"/>
        <v>0</v>
      </c>
      <c r="I183" s="10"/>
      <c r="J183" s="10"/>
      <c r="K183" s="10"/>
      <c r="L183" s="10"/>
      <c r="M183" s="34"/>
      <c r="N183" s="34"/>
      <c r="O183" s="3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3.5">
      <c r="A184" s="9"/>
      <c r="B184" s="9"/>
      <c r="C184" s="9" t="s">
        <v>397</v>
      </c>
      <c r="D184" s="9" t="s">
        <v>893</v>
      </c>
      <c r="E184" s="12">
        <f t="shared" si="16"/>
        <v>0</v>
      </c>
      <c r="F184" s="13">
        <f t="shared" si="17"/>
        <v>0</v>
      </c>
      <c r="G184" s="10">
        <f t="shared" si="20"/>
        <v>2</v>
      </c>
      <c r="H184" s="10">
        <f t="shared" si="21"/>
        <v>0</v>
      </c>
      <c r="I184" s="10"/>
      <c r="J184" s="10"/>
      <c r="K184" s="10"/>
      <c r="L184" s="10"/>
      <c r="M184" s="34"/>
      <c r="N184" s="34"/>
      <c r="O184" s="3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13.5">
      <c r="A185" s="9"/>
      <c r="B185" s="9"/>
      <c r="C185" s="11" t="s">
        <v>284</v>
      </c>
      <c r="D185" s="11" t="s">
        <v>892</v>
      </c>
      <c r="E185" s="12">
        <f t="shared" si="16"/>
        <v>0</v>
      </c>
      <c r="F185" s="13">
        <f t="shared" si="17"/>
        <v>0</v>
      </c>
      <c r="G185" s="10">
        <f t="shared" si="20"/>
        <v>2</v>
      </c>
      <c r="H185" s="10">
        <f t="shared" si="21"/>
        <v>0</v>
      </c>
      <c r="I185" s="10"/>
      <c r="J185" s="10"/>
      <c r="K185" s="10"/>
      <c r="L185" s="10"/>
      <c r="M185" s="34"/>
      <c r="N185" s="34"/>
      <c r="O185" s="3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13.5">
      <c r="A186" s="9"/>
      <c r="B186" s="9"/>
      <c r="C186" s="11" t="s">
        <v>275</v>
      </c>
      <c r="D186" s="11" t="s">
        <v>892</v>
      </c>
      <c r="E186" s="12">
        <f t="shared" si="16"/>
        <v>0</v>
      </c>
      <c r="F186" s="13">
        <f t="shared" si="17"/>
        <v>0</v>
      </c>
      <c r="G186" s="10">
        <f t="shared" si="20"/>
        <v>2</v>
      </c>
      <c r="H186" s="10">
        <f t="shared" si="21"/>
        <v>0</v>
      </c>
      <c r="I186" s="10"/>
      <c r="J186" s="10"/>
      <c r="K186" s="10"/>
      <c r="L186" s="10"/>
      <c r="M186" s="34"/>
      <c r="N186" s="34"/>
      <c r="O186" s="3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13.5">
      <c r="A187" s="9"/>
      <c r="B187" s="9"/>
      <c r="C187" s="11" t="s">
        <v>265</v>
      </c>
      <c r="D187" s="11" t="s">
        <v>892</v>
      </c>
      <c r="E187" s="12">
        <f t="shared" si="16"/>
        <v>0</v>
      </c>
      <c r="F187" s="13">
        <f t="shared" si="17"/>
        <v>0</v>
      </c>
      <c r="G187" s="10">
        <f t="shared" si="20"/>
        <v>2</v>
      </c>
      <c r="H187" s="10">
        <f t="shared" si="21"/>
        <v>0</v>
      </c>
      <c r="I187" s="10"/>
      <c r="J187" s="10"/>
      <c r="K187" s="10"/>
      <c r="L187" s="10"/>
      <c r="M187" s="34"/>
      <c r="N187" s="34"/>
      <c r="O187" s="3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13.5">
      <c r="A188" s="9"/>
      <c r="B188" s="9"/>
      <c r="C188" s="11" t="s">
        <v>657</v>
      </c>
      <c r="D188" s="11" t="s">
        <v>892</v>
      </c>
      <c r="E188" s="12">
        <f t="shared" si="16"/>
        <v>0</v>
      </c>
      <c r="F188" s="13">
        <f t="shared" si="17"/>
        <v>0</v>
      </c>
      <c r="G188" s="10">
        <f t="shared" si="20"/>
        <v>2</v>
      </c>
      <c r="H188" s="10">
        <f t="shared" si="21"/>
        <v>0</v>
      </c>
      <c r="I188" s="10"/>
      <c r="J188" s="10"/>
      <c r="K188" s="10"/>
      <c r="L188" s="10"/>
      <c r="M188" s="34"/>
      <c r="N188" s="34"/>
      <c r="O188" s="3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13.5">
      <c r="A189" s="9"/>
      <c r="B189" s="9"/>
      <c r="C189" s="11" t="s">
        <v>229</v>
      </c>
      <c r="D189" s="11" t="s">
        <v>892</v>
      </c>
      <c r="E189" s="12">
        <f t="shared" si="16"/>
        <v>0</v>
      </c>
      <c r="F189" s="13">
        <f t="shared" si="17"/>
        <v>0</v>
      </c>
      <c r="G189" s="10">
        <f t="shared" si="20"/>
        <v>2</v>
      </c>
      <c r="H189" s="10">
        <f t="shared" si="21"/>
        <v>0</v>
      </c>
      <c r="I189" s="10"/>
      <c r="J189" s="10"/>
      <c r="K189" s="10"/>
      <c r="L189" s="10"/>
      <c r="M189" s="34"/>
      <c r="N189" s="34"/>
      <c r="O189" s="3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13.5">
      <c r="A190" s="9"/>
      <c r="B190" s="9"/>
      <c r="C190" s="11" t="s">
        <v>226</v>
      </c>
      <c r="D190" s="11" t="s">
        <v>892</v>
      </c>
      <c r="E190" s="12">
        <f t="shared" si="16"/>
        <v>0</v>
      </c>
      <c r="F190" s="13">
        <f t="shared" si="17"/>
        <v>0</v>
      </c>
      <c r="G190" s="10">
        <f t="shared" si="20"/>
        <v>2</v>
      </c>
      <c r="H190" s="10">
        <f t="shared" si="21"/>
        <v>0</v>
      </c>
      <c r="I190" s="10"/>
      <c r="J190" s="10"/>
      <c r="K190" s="10"/>
      <c r="L190" s="10"/>
      <c r="M190" s="34"/>
      <c r="N190" s="34"/>
      <c r="O190" s="3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13.5">
      <c r="A191" s="9"/>
      <c r="B191" s="9"/>
      <c r="C191" s="11" t="s">
        <v>818</v>
      </c>
      <c r="D191" s="11" t="s">
        <v>889</v>
      </c>
      <c r="E191" s="12">
        <f t="shared" si="16"/>
        <v>0</v>
      </c>
      <c r="F191" s="13">
        <f t="shared" si="17"/>
        <v>0</v>
      </c>
      <c r="G191" s="10">
        <f t="shared" si="20"/>
        <v>2</v>
      </c>
      <c r="H191" s="10">
        <f t="shared" si="21"/>
        <v>0</v>
      </c>
      <c r="I191" s="10"/>
      <c r="J191" s="10"/>
      <c r="K191" s="10"/>
      <c r="L191" s="10"/>
      <c r="M191" s="34"/>
      <c r="N191" s="34"/>
      <c r="O191" s="3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13.5">
      <c r="A192" s="9"/>
      <c r="B192" s="9"/>
      <c r="C192" s="9" t="s">
        <v>520</v>
      </c>
      <c r="D192" s="11" t="s">
        <v>889</v>
      </c>
      <c r="E192" s="12">
        <f t="shared" si="16"/>
        <v>0</v>
      </c>
      <c r="F192" s="13">
        <f t="shared" si="17"/>
        <v>0</v>
      </c>
      <c r="G192" s="10">
        <f t="shared" si="20"/>
        <v>2</v>
      </c>
      <c r="H192" s="10">
        <f t="shared" si="21"/>
        <v>0</v>
      </c>
      <c r="I192" s="10"/>
      <c r="J192" s="10"/>
      <c r="K192" s="10"/>
      <c r="L192" s="10"/>
      <c r="M192" s="34"/>
      <c r="N192" s="34"/>
      <c r="O192" s="3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13.5">
      <c r="A193" s="9"/>
      <c r="B193" s="9"/>
      <c r="C193" s="9" t="s">
        <v>800</v>
      </c>
      <c r="D193" s="9" t="s">
        <v>410</v>
      </c>
      <c r="E193" s="12">
        <f t="shared" si="16"/>
        <v>0</v>
      </c>
      <c r="F193" s="13">
        <f t="shared" si="17"/>
        <v>0</v>
      </c>
      <c r="G193" s="10">
        <f t="shared" si="20"/>
        <v>2</v>
      </c>
      <c r="H193" s="10">
        <f t="shared" si="21"/>
        <v>0</v>
      </c>
      <c r="I193" s="10"/>
      <c r="J193" s="10"/>
      <c r="K193" s="10"/>
      <c r="L193" s="10"/>
      <c r="M193" s="34"/>
      <c r="N193" s="34"/>
      <c r="O193" s="3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3.5">
      <c r="A194" s="9"/>
      <c r="B194" s="9"/>
      <c r="C194" s="9" t="s">
        <v>419</v>
      </c>
      <c r="D194" s="9" t="s">
        <v>137</v>
      </c>
      <c r="E194" s="12">
        <f t="shared" si="16"/>
        <v>0</v>
      </c>
      <c r="F194" s="13">
        <f t="shared" si="17"/>
        <v>0</v>
      </c>
      <c r="G194" s="10">
        <f t="shared" si="20"/>
        <v>2</v>
      </c>
      <c r="H194" s="10">
        <f t="shared" si="21"/>
        <v>0</v>
      </c>
      <c r="I194" s="10"/>
      <c r="J194" s="10"/>
      <c r="K194" s="10"/>
      <c r="L194" s="10"/>
      <c r="M194" s="34"/>
      <c r="N194" s="34"/>
      <c r="O194" s="3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13.5">
      <c r="A195" s="9"/>
      <c r="B195" s="9"/>
      <c r="C195" s="9" t="s">
        <v>420</v>
      </c>
      <c r="D195" s="9" t="s">
        <v>137</v>
      </c>
      <c r="E195" s="12">
        <f aca="true" t="shared" si="22" ref="E195:E223">H195/G195</f>
        <v>0</v>
      </c>
      <c r="F195" s="13">
        <f aca="true" t="shared" si="23" ref="F195:F223">COUNT(I195:AB195)</f>
        <v>0</v>
      </c>
      <c r="G195" s="10">
        <f t="shared" si="20"/>
        <v>2</v>
      </c>
      <c r="H195" s="10">
        <f t="shared" si="21"/>
        <v>0</v>
      </c>
      <c r="I195" s="10"/>
      <c r="J195" s="10"/>
      <c r="K195" s="10"/>
      <c r="L195" s="10"/>
      <c r="M195" s="34"/>
      <c r="N195" s="34"/>
      <c r="O195" s="3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13.5">
      <c r="A196" s="9"/>
      <c r="B196" s="9"/>
      <c r="C196" s="9" t="s">
        <v>287</v>
      </c>
      <c r="D196" s="9" t="s">
        <v>901</v>
      </c>
      <c r="E196" s="12">
        <f t="shared" si="22"/>
        <v>0</v>
      </c>
      <c r="F196" s="13">
        <f t="shared" si="23"/>
        <v>0</v>
      </c>
      <c r="G196" s="10">
        <f t="shared" si="20"/>
        <v>2</v>
      </c>
      <c r="H196" s="10">
        <f t="shared" si="21"/>
        <v>0</v>
      </c>
      <c r="I196" s="10"/>
      <c r="J196" s="10"/>
      <c r="K196" s="10"/>
      <c r="L196" s="10"/>
      <c r="M196" s="34"/>
      <c r="N196" s="34"/>
      <c r="O196" s="3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13.5">
      <c r="A197" s="9"/>
      <c r="B197" s="9"/>
      <c r="C197" s="9" t="s">
        <v>786</v>
      </c>
      <c r="D197" s="9" t="s">
        <v>381</v>
      </c>
      <c r="E197" s="12">
        <f t="shared" si="22"/>
        <v>0</v>
      </c>
      <c r="F197" s="13">
        <f t="shared" si="23"/>
        <v>0</v>
      </c>
      <c r="G197" s="10">
        <f t="shared" si="20"/>
        <v>2</v>
      </c>
      <c r="H197" s="10">
        <f t="shared" si="21"/>
        <v>0</v>
      </c>
      <c r="I197" s="10"/>
      <c r="J197" s="10"/>
      <c r="K197" s="10"/>
      <c r="L197" s="10"/>
      <c r="M197" s="34"/>
      <c r="N197" s="34"/>
      <c r="O197" s="3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13.5">
      <c r="A198" s="9"/>
      <c r="B198" s="9"/>
      <c r="C198" s="9" t="s">
        <v>261</v>
      </c>
      <c r="D198" s="30" t="s">
        <v>888</v>
      </c>
      <c r="E198" s="12">
        <f t="shared" si="22"/>
        <v>0</v>
      </c>
      <c r="F198" s="13">
        <f t="shared" si="23"/>
        <v>0</v>
      </c>
      <c r="G198" s="10">
        <f t="shared" si="20"/>
        <v>2</v>
      </c>
      <c r="H198" s="10">
        <f t="shared" si="21"/>
        <v>0</v>
      </c>
      <c r="I198" s="10"/>
      <c r="J198" s="10"/>
      <c r="K198" s="10"/>
      <c r="L198" s="10"/>
      <c r="M198" s="34"/>
      <c r="N198" s="34"/>
      <c r="O198" s="3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13.5">
      <c r="A199" s="9"/>
      <c r="B199" s="9"/>
      <c r="C199" s="11" t="s">
        <v>392</v>
      </c>
      <c r="D199" s="30" t="s">
        <v>888</v>
      </c>
      <c r="E199" s="12">
        <f t="shared" si="22"/>
        <v>0</v>
      </c>
      <c r="F199" s="13">
        <f t="shared" si="23"/>
        <v>0</v>
      </c>
      <c r="G199" s="10">
        <f t="shared" si="20"/>
        <v>2</v>
      </c>
      <c r="H199" s="10">
        <f t="shared" si="21"/>
        <v>0</v>
      </c>
      <c r="I199" s="10"/>
      <c r="J199" s="10"/>
      <c r="K199" s="10"/>
      <c r="L199" s="10"/>
      <c r="M199" s="34"/>
      <c r="N199" s="34"/>
      <c r="O199" s="3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13.5">
      <c r="A200" s="9"/>
      <c r="B200" s="9"/>
      <c r="C200" s="11" t="s">
        <v>404</v>
      </c>
      <c r="D200" s="31" t="s">
        <v>887</v>
      </c>
      <c r="E200" s="12">
        <f t="shared" si="22"/>
        <v>0</v>
      </c>
      <c r="F200" s="13">
        <f t="shared" si="23"/>
        <v>0</v>
      </c>
      <c r="G200" s="10">
        <f t="shared" si="20"/>
        <v>2</v>
      </c>
      <c r="H200" s="10">
        <f t="shared" si="21"/>
        <v>0</v>
      </c>
      <c r="I200" s="10"/>
      <c r="J200" s="10"/>
      <c r="K200" s="10"/>
      <c r="L200" s="10"/>
      <c r="M200" s="34"/>
      <c r="N200" s="34"/>
      <c r="O200" s="3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13.5">
      <c r="A201" s="9"/>
      <c r="B201" s="9"/>
      <c r="C201" s="11" t="s">
        <v>806</v>
      </c>
      <c r="D201" s="31" t="s">
        <v>887</v>
      </c>
      <c r="E201" s="12">
        <f t="shared" si="22"/>
        <v>0</v>
      </c>
      <c r="F201" s="13">
        <f t="shared" si="23"/>
        <v>0</v>
      </c>
      <c r="G201" s="10">
        <f t="shared" si="20"/>
        <v>2</v>
      </c>
      <c r="H201" s="10">
        <f t="shared" si="21"/>
        <v>0</v>
      </c>
      <c r="I201" s="10"/>
      <c r="J201" s="10"/>
      <c r="K201" s="10"/>
      <c r="L201" s="10"/>
      <c r="M201" s="34"/>
      <c r="N201" s="34"/>
      <c r="O201" s="3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13.5">
      <c r="A202" s="9"/>
      <c r="B202" s="9"/>
      <c r="C202" s="11" t="s">
        <v>817</v>
      </c>
      <c r="D202" s="31" t="s">
        <v>887</v>
      </c>
      <c r="E202" s="12">
        <f t="shared" si="22"/>
        <v>0</v>
      </c>
      <c r="F202" s="13">
        <f t="shared" si="23"/>
        <v>0</v>
      </c>
      <c r="G202" s="10">
        <f t="shared" si="20"/>
        <v>2</v>
      </c>
      <c r="H202" s="10">
        <f t="shared" si="21"/>
        <v>0</v>
      </c>
      <c r="I202" s="10"/>
      <c r="J202" s="10"/>
      <c r="K202" s="10"/>
      <c r="L202" s="10"/>
      <c r="M202" s="34"/>
      <c r="N202" s="34"/>
      <c r="O202" s="3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13.5">
      <c r="A203" s="9"/>
      <c r="B203" s="9"/>
      <c r="C203" s="11" t="s">
        <v>820</v>
      </c>
      <c r="D203" s="31" t="s">
        <v>887</v>
      </c>
      <c r="E203" s="12">
        <f t="shared" si="22"/>
        <v>0</v>
      </c>
      <c r="F203" s="13">
        <f t="shared" si="23"/>
        <v>0</v>
      </c>
      <c r="G203" s="10">
        <f aca="true" t="shared" si="24" ref="G203:G234">IF(F203&lt;3,2,F203)</f>
        <v>2</v>
      </c>
      <c r="H203" s="10">
        <f aca="true" t="shared" si="25" ref="H203:H234">SUM(I203:AB203)</f>
        <v>0</v>
      </c>
      <c r="I203" s="10"/>
      <c r="J203" s="10"/>
      <c r="K203" s="10"/>
      <c r="L203" s="10"/>
      <c r="M203" s="34"/>
      <c r="N203" s="34"/>
      <c r="O203" s="3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3.5">
      <c r="A204" s="9"/>
      <c r="B204" s="9"/>
      <c r="C204" s="11" t="s">
        <v>407</v>
      </c>
      <c r="D204" s="31" t="s">
        <v>887</v>
      </c>
      <c r="E204" s="12">
        <f t="shared" si="22"/>
        <v>0</v>
      </c>
      <c r="F204" s="13">
        <f t="shared" si="23"/>
        <v>0</v>
      </c>
      <c r="G204" s="10">
        <f t="shared" si="24"/>
        <v>2</v>
      </c>
      <c r="H204" s="10">
        <f t="shared" si="25"/>
        <v>0</v>
      </c>
      <c r="I204" s="10"/>
      <c r="J204" s="10"/>
      <c r="K204" s="10"/>
      <c r="L204" s="10"/>
      <c r="M204" s="34"/>
      <c r="N204" s="34"/>
      <c r="O204" s="3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13.5">
      <c r="A205" s="9"/>
      <c r="B205" s="9"/>
      <c r="C205" s="11" t="s">
        <v>805</v>
      </c>
      <c r="D205" s="31" t="s">
        <v>887</v>
      </c>
      <c r="E205" s="12">
        <f t="shared" si="22"/>
        <v>0</v>
      </c>
      <c r="F205" s="13">
        <f t="shared" si="23"/>
        <v>0</v>
      </c>
      <c r="G205" s="10">
        <f t="shared" si="24"/>
        <v>2</v>
      </c>
      <c r="H205" s="10">
        <f t="shared" si="25"/>
        <v>0</v>
      </c>
      <c r="I205" s="10"/>
      <c r="J205" s="10"/>
      <c r="K205" s="10"/>
      <c r="L205" s="10"/>
      <c r="M205" s="34"/>
      <c r="N205" s="34"/>
      <c r="O205" s="3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13.5">
      <c r="A206" s="9"/>
      <c r="B206" s="9"/>
      <c r="C206" s="11" t="s">
        <v>236</v>
      </c>
      <c r="D206" s="31" t="s">
        <v>887</v>
      </c>
      <c r="E206" s="12">
        <f t="shared" si="22"/>
        <v>0</v>
      </c>
      <c r="F206" s="13">
        <f t="shared" si="23"/>
        <v>0</v>
      </c>
      <c r="G206" s="10">
        <f t="shared" si="24"/>
        <v>2</v>
      </c>
      <c r="H206" s="10">
        <f t="shared" si="25"/>
        <v>0</v>
      </c>
      <c r="I206" s="10"/>
      <c r="J206" s="10"/>
      <c r="K206" s="10"/>
      <c r="L206" s="10"/>
      <c r="M206" s="34"/>
      <c r="N206" s="34"/>
      <c r="O206" s="3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13.5">
      <c r="A207" s="9"/>
      <c r="B207" s="9"/>
      <c r="C207" s="9" t="s">
        <v>248</v>
      </c>
      <c r="D207" s="9" t="s">
        <v>716</v>
      </c>
      <c r="E207" s="12">
        <f t="shared" si="22"/>
        <v>0</v>
      </c>
      <c r="F207" s="13">
        <f t="shared" si="23"/>
        <v>0</v>
      </c>
      <c r="G207" s="10">
        <f t="shared" si="24"/>
        <v>2</v>
      </c>
      <c r="H207" s="10">
        <f t="shared" si="25"/>
        <v>0</v>
      </c>
      <c r="I207" s="10"/>
      <c r="J207" s="10"/>
      <c r="K207" s="10"/>
      <c r="L207" s="10"/>
      <c r="M207" s="34"/>
      <c r="N207" s="34"/>
      <c r="O207" s="3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3.5">
      <c r="A208" s="9"/>
      <c r="B208" s="9"/>
      <c r="C208" s="9" t="s">
        <v>231</v>
      </c>
      <c r="D208" s="9" t="s">
        <v>113</v>
      </c>
      <c r="E208" s="12">
        <f t="shared" si="22"/>
        <v>0</v>
      </c>
      <c r="F208" s="13">
        <f t="shared" si="23"/>
        <v>0</v>
      </c>
      <c r="G208" s="10">
        <f t="shared" si="24"/>
        <v>2</v>
      </c>
      <c r="H208" s="10">
        <f t="shared" si="25"/>
        <v>0</v>
      </c>
      <c r="I208" s="10"/>
      <c r="J208" s="10"/>
      <c r="K208" s="10"/>
      <c r="L208" s="10"/>
      <c r="M208" s="34"/>
      <c r="N208" s="34"/>
      <c r="O208" s="3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13.5">
      <c r="A209" s="9"/>
      <c r="B209" s="9"/>
      <c r="C209" s="11" t="s">
        <v>655</v>
      </c>
      <c r="D209" s="30" t="s">
        <v>898</v>
      </c>
      <c r="E209" s="12">
        <f t="shared" si="22"/>
        <v>0</v>
      </c>
      <c r="F209" s="13">
        <f t="shared" si="23"/>
        <v>0</v>
      </c>
      <c r="G209" s="10">
        <f t="shared" si="24"/>
        <v>2</v>
      </c>
      <c r="H209" s="10">
        <f t="shared" si="25"/>
        <v>0</v>
      </c>
      <c r="I209" s="10"/>
      <c r="J209" s="10"/>
      <c r="K209" s="10"/>
      <c r="L209" s="10"/>
      <c r="M209" s="34"/>
      <c r="N209" s="34"/>
      <c r="O209" s="3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13.5">
      <c r="A210" s="9"/>
      <c r="B210" s="9"/>
      <c r="C210" s="11" t="s">
        <v>544</v>
      </c>
      <c r="D210" s="11" t="s">
        <v>801</v>
      </c>
      <c r="E210" s="12">
        <f t="shared" si="22"/>
        <v>0</v>
      </c>
      <c r="F210" s="13">
        <f t="shared" si="23"/>
        <v>0</v>
      </c>
      <c r="G210" s="10">
        <f t="shared" si="24"/>
        <v>2</v>
      </c>
      <c r="H210" s="10">
        <f t="shared" si="25"/>
        <v>0</v>
      </c>
      <c r="I210" s="10"/>
      <c r="J210" s="10"/>
      <c r="K210" s="10"/>
      <c r="L210" s="10"/>
      <c r="M210" s="34"/>
      <c r="N210" s="34"/>
      <c r="O210" s="3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13.5">
      <c r="A211" s="9"/>
      <c r="B211" s="9"/>
      <c r="C211" s="11" t="s">
        <v>234</v>
      </c>
      <c r="D211" s="11" t="s">
        <v>809</v>
      </c>
      <c r="E211" s="12">
        <f t="shared" si="22"/>
        <v>0</v>
      </c>
      <c r="F211" s="13">
        <f t="shared" si="23"/>
        <v>0</v>
      </c>
      <c r="G211" s="10">
        <f t="shared" si="24"/>
        <v>2</v>
      </c>
      <c r="H211" s="10">
        <f t="shared" si="25"/>
        <v>0</v>
      </c>
      <c r="I211" s="10"/>
      <c r="J211" s="10"/>
      <c r="K211" s="10"/>
      <c r="L211" s="10"/>
      <c r="M211" s="34"/>
      <c r="N211" s="34"/>
      <c r="O211" s="3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13.5">
      <c r="A212" s="9"/>
      <c r="B212" s="9"/>
      <c r="C212" s="9" t="s">
        <v>547</v>
      </c>
      <c r="D212" s="11" t="s">
        <v>798</v>
      </c>
      <c r="E212" s="12">
        <f t="shared" si="22"/>
        <v>0</v>
      </c>
      <c r="F212" s="13">
        <f t="shared" si="23"/>
        <v>0</v>
      </c>
      <c r="G212" s="10">
        <f t="shared" si="24"/>
        <v>2</v>
      </c>
      <c r="H212" s="10">
        <f t="shared" si="25"/>
        <v>0</v>
      </c>
      <c r="I212" s="10"/>
      <c r="J212" s="10"/>
      <c r="K212" s="10"/>
      <c r="L212" s="10"/>
      <c r="M212" s="34"/>
      <c r="N212" s="34"/>
      <c r="O212" s="3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13.5">
      <c r="A213" s="9"/>
      <c r="B213" s="9"/>
      <c r="C213" s="11" t="s">
        <v>235</v>
      </c>
      <c r="D213" s="11" t="s">
        <v>809</v>
      </c>
      <c r="E213" s="12">
        <f t="shared" si="22"/>
        <v>0</v>
      </c>
      <c r="F213" s="13">
        <f t="shared" si="23"/>
        <v>0</v>
      </c>
      <c r="G213" s="10">
        <f t="shared" si="24"/>
        <v>2</v>
      </c>
      <c r="H213" s="10">
        <f t="shared" si="25"/>
        <v>0</v>
      </c>
      <c r="I213" s="10"/>
      <c r="J213" s="10"/>
      <c r="K213" s="10"/>
      <c r="L213" s="10"/>
      <c r="M213" s="34"/>
      <c r="N213" s="34"/>
      <c r="O213" s="3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13.5">
      <c r="A214" s="9"/>
      <c r="B214" s="9"/>
      <c r="C214" s="11" t="s">
        <v>545</v>
      </c>
      <c r="D214" s="11" t="s">
        <v>791</v>
      </c>
      <c r="E214" s="12">
        <f t="shared" si="22"/>
        <v>0</v>
      </c>
      <c r="F214" s="13">
        <f t="shared" si="23"/>
        <v>0</v>
      </c>
      <c r="G214" s="10">
        <f t="shared" si="24"/>
        <v>2</v>
      </c>
      <c r="H214" s="10">
        <f t="shared" si="25"/>
        <v>0</v>
      </c>
      <c r="I214" s="10"/>
      <c r="J214" s="10"/>
      <c r="K214" s="10"/>
      <c r="L214" s="10"/>
      <c r="M214" s="34"/>
      <c r="N214" s="34"/>
      <c r="O214" s="3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13.5">
      <c r="A215" s="9"/>
      <c r="B215" s="9"/>
      <c r="C215" s="11" t="s">
        <v>546</v>
      </c>
      <c r="D215" s="11" t="s">
        <v>801</v>
      </c>
      <c r="E215" s="12">
        <f t="shared" si="22"/>
        <v>0</v>
      </c>
      <c r="F215" s="13">
        <f t="shared" si="23"/>
        <v>0</v>
      </c>
      <c r="G215" s="10">
        <f t="shared" si="24"/>
        <v>2</v>
      </c>
      <c r="H215" s="10">
        <f t="shared" si="25"/>
        <v>0</v>
      </c>
      <c r="I215" s="10"/>
      <c r="J215" s="10"/>
      <c r="K215" s="10"/>
      <c r="L215" s="10"/>
      <c r="M215" s="34"/>
      <c r="N215" s="34"/>
      <c r="O215" s="3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13.5">
      <c r="A216" s="9"/>
      <c r="B216" s="9"/>
      <c r="C216" s="11" t="s">
        <v>268</v>
      </c>
      <c r="D216" s="11" t="s">
        <v>138</v>
      </c>
      <c r="E216" s="12">
        <f t="shared" si="22"/>
        <v>0</v>
      </c>
      <c r="F216" s="13">
        <f t="shared" si="23"/>
        <v>0</v>
      </c>
      <c r="G216" s="10">
        <f t="shared" si="24"/>
        <v>2</v>
      </c>
      <c r="H216" s="10">
        <f t="shared" si="25"/>
        <v>0</v>
      </c>
      <c r="I216" s="10"/>
      <c r="J216" s="10"/>
      <c r="K216" s="10"/>
      <c r="L216" s="10"/>
      <c r="M216" s="34"/>
      <c r="N216" s="34"/>
      <c r="O216" s="3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13.5">
      <c r="A217" s="9"/>
      <c r="B217" s="9"/>
      <c r="C217" s="11" t="s">
        <v>290</v>
      </c>
      <c r="D217" s="11" t="s">
        <v>138</v>
      </c>
      <c r="E217" s="12">
        <f t="shared" si="22"/>
        <v>0</v>
      </c>
      <c r="F217" s="13">
        <f t="shared" si="23"/>
        <v>0</v>
      </c>
      <c r="G217" s="10">
        <f t="shared" si="24"/>
        <v>2</v>
      </c>
      <c r="H217" s="10">
        <f t="shared" si="25"/>
        <v>0</v>
      </c>
      <c r="I217" s="10"/>
      <c r="J217" s="10"/>
      <c r="K217" s="10"/>
      <c r="L217" s="10"/>
      <c r="M217" s="34"/>
      <c r="N217" s="34"/>
      <c r="O217" s="3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13.5">
      <c r="A218" s="9"/>
      <c r="B218" s="9"/>
      <c r="C218" s="11" t="s">
        <v>274</v>
      </c>
      <c r="D218" s="11" t="s">
        <v>138</v>
      </c>
      <c r="E218" s="12">
        <f t="shared" si="22"/>
        <v>0</v>
      </c>
      <c r="F218" s="13">
        <f t="shared" si="23"/>
        <v>0</v>
      </c>
      <c r="G218" s="10">
        <f t="shared" si="24"/>
        <v>2</v>
      </c>
      <c r="H218" s="10">
        <f t="shared" si="25"/>
        <v>0</v>
      </c>
      <c r="I218" s="10"/>
      <c r="J218" s="10"/>
      <c r="K218" s="10"/>
      <c r="L218" s="10"/>
      <c r="M218" s="34"/>
      <c r="N218" s="34"/>
      <c r="O218" s="3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13.5">
      <c r="A219" s="9"/>
      <c r="B219" s="9"/>
      <c r="C219" s="11" t="s">
        <v>257</v>
      </c>
      <c r="D219" s="11" t="s">
        <v>138</v>
      </c>
      <c r="E219" s="12">
        <f t="shared" si="22"/>
        <v>0</v>
      </c>
      <c r="F219" s="13">
        <f t="shared" si="23"/>
        <v>0</v>
      </c>
      <c r="G219" s="10">
        <f t="shared" si="24"/>
        <v>2</v>
      </c>
      <c r="H219" s="10">
        <f t="shared" si="25"/>
        <v>0</v>
      </c>
      <c r="I219" s="10"/>
      <c r="J219" s="10"/>
      <c r="K219" s="10"/>
      <c r="L219" s="10"/>
      <c r="M219" s="34"/>
      <c r="N219" s="34"/>
      <c r="O219" s="3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13.5">
      <c r="A220" s="9"/>
      <c r="B220" s="9"/>
      <c r="C220" s="11" t="s">
        <v>251</v>
      </c>
      <c r="D220" s="11" t="s">
        <v>138</v>
      </c>
      <c r="E220" s="12">
        <f t="shared" si="22"/>
        <v>0</v>
      </c>
      <c r="F220" s="13">
        <f t="shared" si="23"/>
        <v>0</v>
      </c>
      <c r="G220" s="10">
        <f t="shared" si="24"/>
        <v>2</v>
      </c>
      <c r="H220" s="10">
        <f t="shared" si="25"/>
        <v>0</v>
      </c>
      <c r="I220" s="10"/>
      <c r="J220" s="10"/>
      <c r="K220" s="10"/>
      <c r="L220" s="10"/>
      <c r="M220" s="34"/>
      <c r="N220" s="34"/>
      <c r="O220" s="3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3.5">
      <c r="A221" s="9"/>
      <c r="B221" s="9"/>
      <c r="C221" s="11" t="s">
        <v>227</v>
      </c>
      <c r="D221" s="11" t="s">
        <v>138</v>
      </c>
      <c r="E221" s="12">
        <f t="shared" si="22"/>
        <v>0</v>
      </c>
      <c r="F221" s="13">
        <f t="shared" si="23"/>
        <v>0</v>
      </c>
      <c r="G221" s="10">
        <f t="shared" si="24"/>
        <v>2</v>
      </c>
      <c r="H221" s="10">
        <f t="shared" si="25"/>
        <v>0</v>
      </c>
      <c r="I221" s="10"/>
      <c r="J221" s="10"/>
      <c r="K221" s="10"/>
      <c r="L221" s="10"/>
      <c r="M221" s="34"/>
      <c r="N221" s="34"/>
      <c r="O221" s="3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13.5">
      <c r="A222" s="9"/>
      <c r="B222" s="9"/>
      <c r="C222" s="11" t="s">
        <v>225</v>
      </c>
      <c r="D222" s="11" t="s">
        <v>138</v>
      </c>
      <c r="E222" s="12">
        <f t="shared" si="22"/>
        <v>0</v>
      </c>
      <c r="F222" s="13">
        <f t="shared" si="23"/>
        <v>0</v>
      </c>
      <c r="G222" s="10">
        <f t="shared" si="24"/>
        <v>2</v>
      </c>
      <c r="H222" s="10">
        <f t="shared" si="25"/>
        <v>0</v>
      </c>
      <c r="I222" s="10"/>
      <c r="J222" s="10"/>
      <c r="K222" s="10"/>
      <c r="L222" s="10"/>
      <c r="M222" s="34"/>
      <c r="N222" s="34"/>
      <c r="O222" s="3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13.5">
      <c r="A223" s="9"/>
      <c r="B223" s="9"/>
      <c r="C223" s="11" t="s">
        <v>223</v>
      </c>
      <c r="D223" s="11" t="s">
        <v>138</v>
      </c>
      <c r="E223" s="12">
        <f t="shared" si="22"/>
        <v>0</v>
      </c>
      <c r="F223" s="13">
        <f t="shared" si="23"/>
        <v>0</v>
      </c>
      <c r="G223" s="10">
        <f t="shared" si="24"/>
        <v>2</v>
      </c>
      <c r="H223" s="10">
        <f t="shared" si="25"/>
        <v>0</v>
      </c>
      <c r="I223" s="10"/>
      <c r="J223" s="10"/>
      <c r="K223" s="10"/>
      <c r="L223" s="10"/>
      <c r="M223" s="34"/>
      <c r="N223" s="34"/>
      <c r="O223" s="3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</sheetData>
  <mergeCells count="6">
    <mergeCell ref="U1:X1"/>
    <mergeCell ref="Y1:AB1"/>
    <mergeCell ref="I1:J1"/>
    <mergeCell ref="K1:L1"/>
    <mergeCell ref="M1:P1"/>
    <mergeCell ref="Q1:T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森光　　宏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山口県テニス協会</dc:title>
  <dc:subject>ランキング集計</dc:subject>
  <dc:creator>森光　　宏</dc:creator>
  <cp:keywords/>
  <dc:description/>
  <cp:lastModifiedBy>井本尚男</cp:lastModifiedBy>
  <cp:lastPrinted>2007-09-16T23:51:29Z</cp:lastPrinted>
  <dcterms:created xsi:type="dcterms:W3CDTF">2002-01-04T17:21:02Z</dcterms:created>
  <dcterms:modified xsi:type="dcterms:W3CDTF">2008-01-05T01:36:37Z</dcterms:modified>
  <cp:category/>
  <cp:version/>
  <cp:contentType/>
  <cp:contentStatus/>
</cp:coreProperties>
</file>